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850" yWindow="-30" windowWidth="10470" windowHeight="11640"/>
  </bookViews>
  <sheets>
    <sheet name="Over All Results" sheetId="10" r:id="rId1"/>
    <sheet name="MB Results" sheetId="1" r:id="rId2"/>
    <sheet name="MG Results" sheetId="2" r:id="rId3"/>
    <sheet name="JB Results" sheetId="3" r:id="rId4"/>
    <sheet name="JG Results" sheetId="4" r:id="rId5"/>
    <sheet name="IB Results" sheetId="5" r:id="rId6"/>
    <sheet name="IG Results" sheetId="6" r:id="rId7"/>
    <sheet name="SB Results" sheetId="7" r:id="rId8"/>
    <sheet name="SG Results" sheetId="8" r:id="rId9"/>
    <sheet name="All Teams" sheetId="11" r:id="rId10"/>
  </sheets>
  <definedNames>
    <definedName name="_xlnm.Print_Area" localSheetId="9">'All Teams'!$A$1:$AV$103</definedName>
    <definedName name="_xlnm.Print_Area" localSheetId="5">'IB Results'!$A$1:$J$54</definedName>
    <definedName name="_xlnm.Print_Area" localSheetId="6">'IG Results'!$A$1:$J$54</definedName>
    <definedName name="_xlnm.Print_Area" localSheetId="3">'JB Results'!$A$1:$J$54</definedName>
    <definedName name="_xlnm.Print_Area" localSheetId="4">'JG Results'!$A$1:$J$55</definedName>
    <definedName name="_xlnm.Print_Area" localSheetId="1">'MB Results'!$A$1:$K$45</definedName>
    <definedName name="_xlnm.Print_Area" localSheetId="2">'MG Results'!$A$1:$J$45</definedName>
    <definedName name="_xlnm.Print_Area" localSheetId="0">'Over All Results'!$A$1:$L$11</definedName>
    <definedName name="_xlnm.Print_Area" localSheetId="7">'SB Results'!$A$1:$J$44</definedName>
    <definedName name="_xlnm.Print_Area" localSheetId="8">'SG Results'!$A$1:$J$21</definedName>
  </definedNames>
  <calcPr calcId="145621"/>
</workbook>
</file>

<file path=xl/calcChain.xml><?xml version="1.0" encoding="utf-8"?>
<calcChain xmlns="http://schemas.openxmlformats.org/spreadsheetml/2006/main">
  <c r="D4" i="6" l="1"/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3" i="8" l="1"/>
  <c r="D3" i="8"/>
  <c r="E3" i="8"/>
  <c r="F3" i="8"/>
  <c r="C4" i="8"/>
  <c r="D4" i="8"/>
  <c r="E4" i="8"/>
  <c r="F4" i="8"/>
  <c r="C5" i="8"/>
  <c r="D5" i="8"/>
  <c r="E5" i="8"/>
  <c r="F5" i="8"/>
  <c r="C6" i="8"/>
  <c r="D6" i="8"/>
  <c r="E6" i="8"/>
  <c r="F6" i="8"/>
  <c r="C7" i="8"/>
  <c r="D7" i="8"/>
  <c r="E7" i="8"/>
  <c r="F7" i="8"/>
  <c r="C8" i="8"/>
  <c r="D8" i="8"/>
  <c r="E8" i="8"/>
  <c r="F8" i="8"/>
  <c r="C9" i="8"/>
  <c r="D9" i="8"/>
  <c r="E9" i="8"/>
  <c r="F9" i="8"/>
  <c r="C10" i="8"/>
  <c r="D10" i="8"/>
  <c r="E10" i="8"/>
  <c r="F10" i="8"/>
  <c r="C11" i="8"/>
  <c r="D11" i="8"/>
  <c r="E11" i="8"/>
  <c r="F11" i="8"/>
  <c r="C12" i="8"/>
  <c r="D12" i="8"/>
  <c r="E12" i="8"/>
  <c r="F12" i="8"/>
  <c r="C13" i="8"/>
  <c r="D13" i="8"/>
  <c r="E13" i="8"/>
  <c r="F13" i="8"/>
  <c r="C14" i="8"/>
  <c r="D14" i="8"/>
  <c r="E14" i="8"/>
  <c r="F14" i="8"/>
  <c r="C15" i="8"/>
  <c r="D15" i="8"/>
  <c r="E15" i="8"/>
  <c r="F15" i="8"/>
  <c r="C16" i="8"/>
  <c r="D16" i="8"/>
  <c r="E16" i="8"/>
  <c r="F16" i="8"/>
  <c r="C17" i="8"/>
  <c r="D17" i="8"/>
  <c r="E17" i="8"/>
  <c r="F17" i="8"/>
  <c r="C18" i="8"/>
  <c r="D18" i="8"/>
  <c r="E18" i="8"/>
  <c r="F18" i="8"/>
  <c r="C19" i="8"/>
  <c r="D19" i="8"/>
  <c r="E19" i="8"/>
  <c r="F19" i="8"/>
  <c r="C20" i="8"/>
  <c r="D20" i="8"/>
  <c r="E20" i="8"/>
  <c r="F20" i="8"/>
  <c r="C21" i="8"/>
  <c r="D21" i="8"/>
  <c r="E21" i="8"/>
  <c r="F21" i="8"/>
  <c r="F2" i="8"/>
  <c r="E2" i="8"/>
  <c r="D2" i="8"/>
  <c r="C2" i="8"/>
  <c r="C3" i="7"/>
  <c r="D3" i="7"/>
  <c r="E3" i="7"/>
  <c r="F3" i="7"/>
  <c r="C4" i="7"/>
  <c r="D4" i="7"/>
  <c r="E4" i="7"/>
  <c r="F4" i="7"/>
  <c r="C5" i="7"/>
  <c r="D5" i="7"/>
  <c r="E5" i="7"/>
  <c r="F5" i="7"/>
  <c r="C6" i="7"/>
  <c r="D6" i="7"/>
  <c r="E6" i="7"/>
  <c r="F6" i="7"/>
  <c r="C7" i="7"/>
  <c r="D7" i="7"/>
  <c r="E7" i="7"/>
  <c r="F7" i="7"/>
  <c r="C8" i="7"/>
  <c r="D8" i="7"/>
  <c r="E8" i="7"/>
  <c r="F8" i="7"/>
  <c r="C9" i="7"/>
  <c r="D9" i="7"/>
  <c r="E9" i="7"/>
  <c r="F9" i="7"/>
  <c r="C10" i="7"/>
  <c r="D10" i="7"/>
  <c r="E10" i="7"/>
  <c r="F10" i="7"/>
  <c r="C11" i="7"/>
  <c r="D11" i="7"/>
  <c r="E11" i="7"/>
  <c r="F11" i="7"/>
  <c r="C12" i="7"/>
  <c r="D12" i="7"/>
  <c r="E12" i="7"/>
  <c r="F12" i="7"/>
  <c r="C13" i="7"/>
  <c r="D13" i="7"/>
  <c r="E13" i="7"/>
  <c r="F13" i="7"/>
  <c r="C14" i="7"/>
  <c r="D14" i="7"/>
  <c r="E14" i="7"/>
  <c r="F14" i="7"/>
  <c r="C15" i="7"/>
  <c r="D15" i="7"/>
  <c r="E15" i="7"/>
  <c r="F15" i="7"/>
  <c r="C16" i="7"/>
  <c r="D16" i="7"/>
  <c r="E16" i="7"/>
  <c r="F16" i="7"/>
  <c r="C17" i="7"/>
  <c r="D17" i="7"/>
  <c r="E17" i="7"/>
  <c r="F17" i="7"/>
  <c r="C18" i="7"/>
  <c r="D18" i="7"/>
  <c r="E18" i="7"/>
  <c r="F18" i="7"/>
  <c r="C19" i="7"/>
  <c r="D19" i="7"/>
  <c r="E19" i="7"/>
  <c r="F19" i="7"/>
  <c r="C20" i="7"/>
  <c r="D20" i="7"/>
  <c r="E20" i="7"/>
  <c r="F20" i="7"/>
  <c r="C21" i="7"/>
  <c r="D21" i="7"/>
  <c r="E21" i="7"/>
  <c r="F21" i="7"/>
  <c r="C22" i="7"/>
  <c r="D22" i="7"/>
  <c r="E22" i="7"/>
  <c r="F22" i="7"/>
  <c r="C23" i="7"/>
  <c r="D23" i="7"/>
  <c r="E23" i="7"/>
  <c r="F23" i="7"/>
  <c r="C24" i="7"/>
  <c r="D24" i="7"/>
  <c r="E24" i="7"/>
  <c r="F24" i="7"/>
  <c r="C25" i="7"/>
  <c r="D25" i="7"/>
  <c r="E25" i="7"/>
  <c r="F25" i="7"/>
  <c r="C26" i="7"/>
  <c r="D26" i="7"/>
  <c r="E26" i="7"/>
  <c r="F26" i="7"/>
  <c r="C27" i="7"/>
  <c r="D27" i="7"/>
  <c r="E27" i="7"/>
  <c r="F27" i="7"/>
  <c r="C28" i="7"/>
  <c r="D28" i="7"/>
  <c r="E28" i="7"/>
  <c r="F28" i="7"/>
  <c r="C29" i="7"/>
  <c r="D29" i="7"/>
  <c r="E29" i="7"/>
  <c r="F29" i="7"/>
  <c r="C30" i="7"/>
  <c r="D30" i="7"/>
  <c r="E30" i="7"/>
  <c r="F30" i="7"/>
  <c r="C31" i="7"/>
  <c r="D31" i="7"/>
  <c r="E31" i="7"/>
  <c r="F31" i="7"/>
  <c r="C32" i="7"/>
  <c r="D32" i="7"/>
  <c r="E32" i="7"/>
  <c r="F32" i="7"/>
  <c r="C33" i="7"/>
  <c r="D33" i="7"/>
  <c r="E33" i="7"/>
  <c r="F33" i="7"/>
  <c r="C34" i="7"/>
  <c r="D34" i="7"/>
  <c r="E34" i="7"/>
  <c r="F34" i="7"/>
  <c r="C35" i="7"/>
  <c r="D35" i="7"/>
  <c r="E35" i="7"/>
  <c r="F35" i="7"/>
  <c r="C36" i="7"/>
  <c r="D36" i="7"/>
  <c r="E36" i="7"/>
  <c r="F36" i="7"/>
  <c r="C37" i="7"/>
  <c r="D37" i="7"/>
  <c r="E37" i="7"/>
  <c r="F37" i="7"/>
  <c r="C38" i="7"/>
  <c r="D38" i="7"/>
  <c r="E38" i="7"/>
  <c r="F38" i="7"/>
  <c r="C39" i="7"/>
  <c r="D39" i="7"/>
  <c r="E39" i="7"/>
  <c r="F39" i="7"/>
  <c r="C40" i="7"/>
  <c r="D40" i="7"/>
  <c r="E40" i="7"/>
  <c r="F40" i="7"/>
  <c r="C41" i="7"/>
  <c r="D41" i="7"/>
  <c r="E41" i="7"/>
  <c r="F41" i="7"/>
  <c r="C42" i="7"/>
  <c r="D42" i="7"/>
  <c r="E42" i="7"/>
  <c r="F42" i="7"/>
  <c r="C43" i="7"/>
  <c r="D43" i="7"/>
  <c r="E43" i="7"/>
  <c r="F43" i="7"/>
  <c r="C44" i="7"/>
  <c r="D44" i="7"/>
  <c r="E44" i="7"/>
  <c r="F44" i="7"/>
  <c r="F2" i="7"/>
  <c r="E2" i="7"/>
  <c r="D2" i="7"/>
  <c r="C2" i="7"/>
  <c r="C3" i="6"/>
  <c r="D3" i="6"/>
  <c r="E3" i="6"/>
  <c r="F3" i="6"/>
  <c r="C4" i="6"/>
  <c r="E4" i="6"/>
  <c r="F4" i="6"/>
  <c r="C5" i="6"/>
  <c r="D5" i="6"/>
  <c r="E5" i="6"/>
  <c r="F5" i="6"/>
  <c r="C6" i="6"/>
  <c r="D6" i="6"/>
  <c r="E6" i="6"/>
  <c r="F6" i="6"/>
  <c r="C7" i="6"/>
  <c r="D7" i="6"/>
  <c r="E7" i="6"/>
  <c r="F7" i="6"/>
  <c r="C8" i="6"/>
  <c r="D8" i="6"/>
  <c r="E8" i="6"/>
  <c r="F8" i="6"/>
  <c r="C9" i="6"/>
  <c r="D9" i="6"/>
  <c r="E9" i="6"/>
  <c r="F9" i="6"/>
  <c r="C10" i="6"/>
  <c r="D10" i="6"/>
  <c r="E10" i="6"/>
  <c r="F10" i="6"/>
  <c r="C11" i="6"/>
  <c r="D11" i="6"/>
  <c r="E11" i="6"/>
  <c r="F11" i="6"/>
  <c r="C12" i="6"/>
  <c r="D12" i="6"/>
  <c r="E12" i="6"/>
  <c r="F12" i="6"/>
  <c r="C13" i="6"/>
  <c r="D13" i="6"/>
  <c r="E13" i="6"/>
  <c r="F13" i="6"/>
  <c r="C14" i="6"/>
  <c r="D14" i="6"/>
  <c r="E14" i="6"/>
  <c r="F14" i="6"/>
  <c r="C15" i="6"/>
  <c r="D15" i="6"/>
  <c r="E15" i="6"/>
  <c r="F15" i="6"/>
  <c r="C16" i="6"/>
  <c r="D16" i="6"/>
  <c r="E16" i="6"/>
  <c r="F16" i="6"/>
  <c r="C17" i="6"/>
  <c r="D17" i="6"/>
  <c r="E17" i="6"/>
  <c r="F17" i="6"/>
  <c r="C18" i="6"/>
  <c r="D18" i="6"/>
  <c r="E18" i="6"/>
  <c r="F18" i="6"/>
  <c r="C19" i="6"/>
  <c r="D19" i="6"/>
  <c r="E19" i="6"/>
  <c r="F19" i="6"/>
  <c r="C20" i="6"/>
  <c r="D20" i="6"/>
  <c r="E20" i="6"/>
  <c r="F20" i="6"/>
  <c r="C21" i="6"/>
  <c r="D21" i="6"/>
  <c r="E21" i="6"/>
  <c r="F21" i="6"/>
  <c r="C22" i="6"/>
  <c r="D22" i="6"/>
  <c r="E22" i="6"/>
  <c r="F22" i="6"/>
  <c r="C23" i="6"/>
  <c r="D23" i="6"/>
  <c r="E23" i="6"/>
  <c r="F23" i="6"/>
  <c r="C24" i="6"/>
  <c r="D24" i="6"/>
  <c r="E24" i="6"/>
  <c r="F24" i="6"/>
  <c r="C25" i="6"/>
  <c r="D25" i="6"/>
  <c r="E25" i="6"/>
  <c r="F25" i="6"/>
  <c r="C26" i="6"/>
  <c r="D26" i="6"/>
  <c r="E26" i="6"/>
  <c r="F26" i="6"/>
  <c r="C27" i="6"/>
  <c r="D27" i="6"/>
  <c r="E27" i="6"/>
  <c r="F27" i="6"/>
  <c r="C28" i="6"/>
  <c r="D28" i="6"/>
  <c r="E28" i="6"/>
  <c r="F28" i="6"/>
  <c r="C29" i="6"/>
  <c r="D29" i="6"/>
  <c r="E29" i="6"/>
  <c r="F29" i="6"/>
  <c r="C30" i="6"/>
  <c r="D30" i="6"/>
  <c r="E30" i="6"/>
  <c r="F30" i="6"/>
  <c r="C31" i="6"/>
  <c r="D31" i="6"/>
  <c r="E31" i="6"/>
  <c r="F31" i="6"/>
  <c r="C32" i="6"/>
  <c r="D32" i="6"/>
  <c r="E32" i="6"/>
  <c r="F32" i="6"/>
  <c r="C33" i="6"/>
  <c r="D33" i="6"/>
  <c r="E33" i="6"/>
  <c r="F33" i="6"/>
  <c r="C34" i="6"/>
  <c r="D34" i="6"/>
  <c r="E34" i="6"/>
  <c r="F34" i="6"/>
  <c r="C35" i="6"/>
  <c r="D35" i="6"/>
  <c r="E35" i="6"/>
  <c r="F35" i="6"/>
  <c r="C36" i="6"/>
  <c r="D36" i="6"/>
  <c r="E36" i="6"/>
  <c r="F36" i="6"/>
  <c r="C37" i="6"/>
  <c r="D37" i="6"/>
  <c r="E37" i="6"/>
  <c r="F37" i="6"/>
  <c r="C38" i="6"/>
  <c r="D38" i="6"/>
  <c r="E38" i="6"/>
  <c r="F38" i="6"/>
  <c r="C39" i="6"/>
  <c r="D39" i="6"/>
  <c r="E39" i="6"/>
  <c r="F39" i="6"/>
  <c r="C40" i="6"/>
  <c r="D40" i="6"/>
  <c r="E40" i="6"/>
  <c r="F40" i="6"/>
  <c r="C41" i="6"/>
  <c r="D41" i="6"/>
  <c r="E41" i="6"/>
  <c r="F41" i="6"/>
  <c r="C42" i="6"/>
  <c r="D42" i="6"/>
  <c r="E42" i="6"/>
  <c r="F42" i="6"/>
  <c r="C43" i="6"/>
  <c r="D43" i="6"/>
  <c r="E43" i="6"/>
  <c r="F43" i="6"/>
  <c r="C44" i="6"/>
  <c r="D44" i="6"/>
  <c r="E44" i="6"/>
  <c r="F44" i="6"/>
  <c r="C45" i="6"/>
  <c r="D45" i="6"/>
  <c r="E45" i="6"/>
  <c r="F45" i="6"/>
  <c r="C46" i="6"/>
  <c r="D46" i="6"/>
  <c r="E46" i="6"/>
  <c r="F46" i="6"/>
  <c r="C47" i="6"/>
  <c r="D47" i="6"/>
  <c r="E47" i="6"/>
  <c r="F47" i="6"/>
  <c r="C48" i="6"/>
  <c r="D48" i="6"/>
  <c r="E48" i="6"/>
  <c r="F48" i="6"/>
  <c r="C49" i="6"/>
  <c r="D49" i="6"/>
  <c r="E49" i="6"/>
  <c r="F49" i="6"/>
  <c r="C50" i="6"/>
  <c r="D50" i="6"/>
  <c r="E50" i="6"/>
  <c r="F50" i="6"/>
  <c r="C51" i="6"/>
  <c r="D51" i="6"/>
  <c r="E51" i="6"/>
  <c r="F51" i="6"/>
  <c r="C52" i="6"/>
  <c r="D52" i="6"/>
  <c r="E52" i="6"/>
  <c r="F52" i="6"/>
  <c r="C53" i="6"/>
  <c r="D53" i="6"/>
  <c r="E53" i="6"/>
  <c r="F53" i="6"/>
  <c r="C54" i="6"/>
  <c r="D54" i="6"/>
  <c r="E54" i="6"/>
  <c r="F54" i="6"/>
  <c r="F2" i="6"/>
  <c r="E2" i="6"/>
  <c r="D2" i="6"/>
  <c r="C2" i="6"/>
  <c r="C3" i="5"/>
  <c r="D3" i="5"/>
  <c r="E3" i="5"/>
  <c r="F3" i="5"/>
  <c r="C4" i="5"/>
  <c r="D4" i="5"/>
  <c r="E4" i="5"/>
  <c r="F4" i="5"/>
  <c r="C5" i="5"/>
  <c r="D5" i="5"/>
  <c r="E5" i="5"/>
  <c r="F5" i="5"/>
  <c r="C6" i="5"/>
  <c r="D6" i="5"/>
  <c r="E6" i="5"/>
  <c r="F6" i="5"/>
  <c r="C7" i="5"/>
  <c r="D7" i="5"/>
  <c r="E7" i="5"/>
  <c r="F7" i="5"/>
  <c r="C8" i="5"/>
  <c r="D8" i="5"/>
  <c r="E8" i="5"/>
  <c r="F8" i="5"/>
  <c r="C9" i="5"/>
  <c r="D9" i="5"/>
  <c r="E9" i="5"/>
  <c r="F9" i="5"/>
  <c r="C10" i="5"/>
  <c r="D10" i="5"/>
  <c r="E10" i="5"/>
  <c r="F10" i="5"/>
  <c r="C11" i="5"/>
  <c r="D11" i="5"/>
  <c r="E11" i="5"/>
  <c r="F11" i="5"/>
  <c r="C12" i="5"/>
  <c r="D12" i="5"/>
  <c r="E12" i="5"/>
  <c r="F12" i="5"/>
  <c r="C13" i="5"/>
  <c r="D13" i="5"/>
  <c r="E13" i="5"/>
  <c r="F13" i="5"/>
  <c r="C14" i="5"/>
  <c r="D14" i="5"/>
  <c r="E14" i="5"/>
  <c r="F14" i="5"/>
  <c r="C15" i="5"/>
  <c r="D15" i="5"/>
  <c r="E15" i="5"/>
  <c r="F15" i="5"/>
  <c r="C16" i="5"/>
  <c r="D16" i="5"/>
  <c r="E16" i="5"/>
  <c r="F16" i="5"/>
  <c r="C17" i="5"/>
  <c r="D17" i="5"/>
  <c r="E17" i="5"/>
  <c r="F17" i="5"/>
  <c r="C18" i="5"/>
  <c r="D18" i="5"/>
  <c r="E18" i="5"/>
  <c r="F18" i="5"/>
  <c r="C19" i="5"/>
  <c r="D19" i="5"/>
  <c r="E19" i="5"/>
  <c r="F19" i="5"/>
  <c r="C20" i="5"/>
  <c r="D20" i="5"/>
  <c r="E20" i="5"/>
  <c r="F20" i="5"/>
  <c r="C21" i="5"/>
  <c r="D21" i="5"/>
  <c r="E21" i="5"/>
  <c r="F21" i="5"/>
  <c r="C22" i="5"/>
  <c r="D22" i="5"/>
  <c r="E22" i="5"/>
  <c r="F22" i="5"/>
  <c r="C23" i="5"/>
  <c r="D23" i="5"/>
  <c r="E23" i="5"/>
  <c r="F23" i="5"/>
  <c r="C24" i="5"/>
  <c r="D24" i="5"/>
  <c r="E24" i="5"/>
  <c r="F24" i="5"/>
  <c r="C25" i="5"/>
  <c r="D25" i="5"/>
  <c r="E25" i="5"/>
  <c r="F25" i="5"/>
  <c r="C26" i="5"/>
  <c r="D26" i="5"/>
  <c r="E26" i="5"/>
  <c r="F26" i="5"/>
  <c r="C27" i="5"/>
  <c r="D27" i="5"/>
  <c r="E27" i="5"/>
  <c r="F27" i="5"/>
  <c r="C28" i="5"/>
  <c r="D28" i="5"/>
  <c r="E28" i="5"/>
  <c r="F28" i="5"/>
  <c r="C29" i="5"/>
  <c r="D29" i="5"/>
  <c r="E29" i="5"/>
  <c r="F29" i="5"/>
  <c r="C30" i="5"/>
  <c r="D30" i="5"/>
  <c r="E30" i="5"/>
  <c r="F30" i="5"/>
  <c r="C31" i="5"/>
  <c r="D31" i="5"/>
  <c r="E31" i="5"/>
  <c r="F31" i="5"/>
  <c r="C32" i="5"/>
  <c r="D32" i="5"/>
  <c r="E32" i="5"/>
  <c r="F32" i="5"/>
  <c r="C33" i="5"/>
  <c r="D33" i="5"/>
  <c r="E33" i="5"/>
  <c r="F33" i="5"/>
  <c r="C34" i="5"/>
  <c r="D34" i="5"/>
  <c r="E34" i="5"/>
  <c r="F34" i="5"/>
  <c r="C35" i="5"/>
  <c r="D35" i="5"/>
  <c r="E35" i="5"/>
  <c r="F35" i="5"/>
  <c r="C36" i="5"/>
  <c r="D36" i="5"/>
  <c r="E36" i="5"/>
  <c r="F36" i="5"/>
  <c r="C37" i="5"/>
  <c r="D37" i="5"/>
  <c r="E37" i="5"/>
  <c r="F37" i="5"/>
  <c r="C38" i="5"/>
  <c r="D38" i="5"/>
  <c r="E38" i="5"/>
  <c r="F38" i="5"/>
  <c r="C39" i="5"/>
  <c r="D39" i="5"/>
  <c r="E39" i="5"/>
  <c r="F39" i="5"/>
  <c r="C40" i="5"/>
  <c r="D40" i="5"/>
  <c r="E40" i="5"/>
  <c r="F40" i="5"/>
  <c r="C41" i="5"/>
  <c r="D41" i="5"/>
  <c r="E41" i="5"/>
  <c r="F41" i="5"/>
  <c r="C42" i="5"/>
  <c r="D42" i="5"/>
  <c r="E42" i="5"/>
  <c r="F42" i="5"/>
  <c r="C43" i="5"/>
  <c r="D43" i="5"/>
  <c r="E43" i="5"/>
  <c r="F43" i="5"/>
  <c r="C44" i="5"/>
  <c r="D44" i="5"/>
  <c r="E44" i="5"/>
  <c r="F44" i="5"/>
  <c r="C45" i="5"/>
  <c r="D45" i="5"/>
  <c r="E45" i="5"/>
  <c r="F45" i="5"/>
  <c r="C46" i="5"/>
  <c r="D46" i="5"/>
  <c r="E46" i="5"/>
  <c r="F46" i="5"/>
  <c r="C47" i="5"/>
  <c r="D47" i="5"/>
  <c r="E47" i="5"/>
  <c r="F47" i="5"/>
  <c r="C48" i="5"/>
  <c r="D48" i="5"/>
  <c r="E48" i="5"/>
  <c r="F48" i="5"/>
  <c r="C49" i="5"/>
  <c r="D49" i="5"/>
  <c r="E49" i="5"/>
  <c r="F49" i="5"/>
  <c r="C50" i="5"/>
  <c r="D50" i="5"/>
  <c r="E50" i="5"/>
  <c r="F50" i="5"/>
  <c r="C51" i="5"/>
  <c r="D51" i="5"/>
  <c r="E51" i="5"/>
  <c r="F51" i="5"/>
  <c r="C52" i="5"/>
  <c r="D52" i="5"/>
  <c r="E52" i="5"/>
  <c r="F52" i="5"/>
  <c r="C53" i="5"/>
  <c r="D53" i="5"/>
  <c r="E53" i="5"/>
  <c r="F53" i="5"/>
  <c r="C54" i="5"/>
  <c r="D54" i="5"/>
  <c r="E54" i="5"/>
  <c r="F54" i="5"/>
  <c r="F2" i="5"/>
  <c r="E2" i="5"/>
  <c r="D2" i="5"/>
  <c r="C2" i="5"/>
  <c r="C3" i="4"/>
  <c r="D3" i="4"/>
  <c r="E3" i="4"/>
  <c r="F3" i="4"/>
  <c r="C4" i="4"/>
  <c r="D4" i="4"/>
  <c r="E4" i="4"/>
  <c r="F4" i="4"/>
  <c r="C5" i="4"/>
  <c r="D5" i="4"/>
  <c r="E5" i="4"/>
  <c r="F5" i="4"/>
  <c r="C6" i="4"/>
  <c r="D6" i="4"/>
  <c r="E6" i="4"/>
  <c r="F6" i="4"/>
  <c r="C7" i="4"/>
  <c r="D7" i="4"/>
  <c r="E7" i="4"/>
  <c r="F7" i="4"/>
  <c r="C8" i="4"/>
  <c r="D8" i="4"/>
  <c r="E8" i="4"/>
  <c r="F8" i="4"/>
  <c r="C9" i="4"/>
  <c r="D9" i="4"/>
  <c r="E9" i="4"/>
  <c r="F9" i="4"/>
  <c r="C10" i="4"/>
  <c r="D10" i="4"/>
  <c r="E10" i="4"/>
  <c r="F10" i="4"/>
  <c r="C11" i="4"/>
  <c r="D11" i="4"/>
  <c r="E11" i="4"/>
  <c r="F11" i="4"/>
  <c r="C12" i="4"/>
  <c r="D12" i="4"/>
  <c r="E12" i="4"/>
  <c r="F12" i="4"/>
  <c r="C13" i="4"/>
  <c r="D13" i="4"/>
  <c r="E13" i="4"/>
  <c r="F13" i="4"/>
  <c r="C14" i="4"/>
  <c r="D14" i="4"/>
  <c r="E14" i="4"/>
  <c r="F14" i="4"/>
  <c r="C15" i="4"/>
  <c r="D15" i="4"/>
  <c r="E15" i="4"/>
  <c r="F15" i="4"/>
  <c r="C16" i="4"/>
  <c r="D16" i="4"/>
  <c r="E16" i="4"/>
  <c r="F16" i="4"/>
  <c r="C17" i="4"/>
  <c r="D17" i="4"/>
  <c r="E17" i="4"/>
  <c r="F17" i="4"/>
  <c r="C18" i="4"/>
  <c r="D18" i="4"/>
  <c r="E18" i="4"/>
  <c r="F18" i="4"/>
  <c r="C19" i="4"/>
  <c r="D19" i="4"/>
  <c r="E19" i="4"/>
  <c r="F19" i="4"/>
  <c r="C20" i="4"/>
  <c r="D20" i="4"/>
  <c r="E20" i="4"/>
  <c r="F20" i="4"/>
  <c r="C21" i="4"/>
  <c r="D21" i="4"/>
  <c r="E21" i="4"/>
  <c r="F21" i="4"/>
  <c r="C22" i="4"/>
  <c r="D22" i="4"/>
  <c r="E22" i="4"/>
  <c r="F22" i="4"/>
  <c r="C23" i="4"/>
  <c r="D23" i="4"/>
  <c r="E23" i="4"/>
  <c r="F23" i="4"/>
  <c r="C24" i="4"/>
  <c r="D24" i="4"/>
  <c r="E24" i="4"/>
  <c r="F24" i="4"/>
  <c r="C25" i="4"/>
  <c r="D25" i="4"/>
  <c r="E25" i="4"/>
  <c r="F25" i="4"/>
  <c r="C26" i="4"/>
  <c r="D26" i="4"/>
  <c r="E26" i="4"/>
  <c r="F26" i="4"/>
  <c r="C27" i="4"/>
  <c r="D27" i="4"/>
  <c r="E27" i="4"/>
  <c r="F27" i="4"/>
  <c r="C28" i="4"/>
  <c r="D28" i="4"/>
  <c r="E28" i="4"/>
  <c r="F28" i="4"/>
  <c r="C29" i="4"/>
  <c r="D29" i="4"/>
  <c r="E29" i="4"/>
  <c r="F29" i="4"/>
  <c r="C30" i="4"/>
  <c r="D30" i="4"/>
  <c r="E30" i="4"/>
  <c r="F30" i="4"/>
  <c r="C31" i="4"/>
  <c r="D31" i="4"/>
  <c r="E31" i="4"/>
  <c r="F31" i="4"/>
  <c r="C32" i="4"/>
  <c r="D32" i="4"/>
  <c r="E32" i="4"/>
  <c r="F32" i="4"/>
  <c r="C33" i="4"/>
  <c r="D33" i="4"/>
  <c r="E33" i="4"/>
  <c r="F33" i="4"/>
  <c r="C34" i="4"/>
  <c r="D34" i="4"/>
  <c r="E34" i="4"/>
  <c r="F34" i="4"/>
  <c r="C35" i="4"/>
  <c r="D35" i="4"/>
  <c r="E35" i="4"/>
  <c r="F35" i="4"/>
  <c r="C36" i="4"/>
  <c r="D36" i="4"/>
  <c r="E36" i="4"/>
  <c r="F36" i="4"/>
  <c r="C37" i="4"/>
  <c r="D37" i="4"/>
  <c r="E37" i="4"/>
  <c r="F37" i="4"/>
  <c r="C38" i="4"/>
  <c r="D38" i="4"/>
  <c r="E38" i="4"/>
  <c r="F38" i="4"/>
  <c r="C39" i="4"/>
  <c r="D39" i="4"/>
  <c r="E39" i="4"/>
  <c r="F39" i="4"/>
  <c r="C40" i="4"/>
  <c r="D40" i="4"/>
  <c r="E40" i="4"/>
  <c r="F40" i="4"/>
  <c r="C41" i="4"/>
  <c r="D41" i="4"/>
  <c r="E41" i="4"/>
  <c r="F41" i="4"/>
  <c r="C42" i="4"/>
  <c r="D42" i="4"/>
  <c r="E42" i="4"/>
  <c r="F42" i="4"/>
  <c r="C43" i="4"/>
  <c r="D43" i="4"/>
  <c r="E43" i="4"/>
  <c r="F43" i="4"/>
  <c r="C44" i="4"/>
  <c r="D44" i="4"/>
  <c r="E44" i="4"/>
  <c r="F44" i="4"/>
  <c r="C45" i="4"/>
  <c r="D45" i="4"/>
  <c r="E45" i="4"/>
  <c r="F45" i="4"/>
  <c r="C46" i="4"/>
  <c r="D46" i="4"/>
  <c r="E46" i="4"/>
  <c r="F46" i="4"/>
  <c r="C47" i="4"/>
  <c r="D47" i="4"/>
  <c r="E47" i="4"/>
  <c r="F47" i="4"/>
  <c r="C48" i="4"/>
  <c r="D48" i="4"/>
  <c r="E48" i="4"/>
  <c r="F48" i="4"/>
  <c r="C49" i="4"/>
  <c r="D49" i="4"/>
  <c r="E49" i="4"/>
  <c r="F49" i="4"/>
  <c r="C50" i="4"/>
  <c r="D50" i="4"/>
  <c r="E50" i="4"/>
  <c r="F50" i="4"/>
  <c r="C51" i="4"/>
  <c r="D51" i="4"/>
  <c r="E51" i="4"/>
  <c r="F51" i="4"/>
  <c r="C52" i="4"/>
  <c r="D52" i="4"/>
  <c r="E52" i="4"/>
  <c r="F52" i="4"/>
  <c r="C53" i="4"/>
  <c r="D53" i="4"/>
  <c r="E53" i="4"/>
  <c r="F53" i="4"/>
  <c r="C54" i="4"/>
  <c r="D54" i="4"/>
  <c r="E54" i="4"/>
  <c r="F54" i="4"/>
  <c r="C55" i="4"/>
  <c r="D55" i="4"/>
  <c r="E55" i="4"/>
  <c r="F55" i="4"/>
  <c r="F2" i="4"/>
  <c r="E2" i="4"/>
  <c r="D2" i="4"/>
  <c r="C2" i="4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F2" i="3"/>
  <c r="E2" i="3"/>
  <c r="D2" i="3"/>
  <c r="C2" i="3"/>
  <c r="F2" i="2"/>
  <c r="E2" i="2"/>
  <c r="D2" i="2"/>
  <c r="C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F2" i="1"/>
  <c r="E2" i="1"/>
  <c r="D2" i="1"/>
  <c r="C2" i="1"/>
  <c r="J8" i="7" l="1" a="1"/>
  <c r="J8" i="7" s="1"/>
  <c r="H8" i="10" s="1"/>
  <c r="J9" i="7" a="1"/>
  <c r="J9" i="7" s="1"/>
  <c r="H9" i="10" s="1"/>
  <c r="J9" i="3" a="1"/>
  <c r="J9" i="3" s="1"/>
  <c r="D8" i="10" s="1"/>
  <c r="J10" i="4" a="1"/>
  <c r="J10" i="4" s="1"/>
  <c r="E8" i="10" s="1"/>
  <c r="J9" i="5" a="1"/>
  <c r="J9" i="5" s="1"/>
  <c r="F8" i="10" s="1"/>
  <c r="J9" i="6" a="1"/>
  <c r="J9" i="6" s="1"/>
  <c r="G8" i="10" s="1"/>
  <c r="J11" i="6" a="1"/>
  <c r="J11" i="6" s="1"/>
  <c r="G10" i="10" s="1"/>
  <c r="J11" i="8" a="1"/>
  <c r="J11" i="8" s="1"/>
  <c r="J7" i="8" a="1"/>
  <c r="J7" i="8" s="1"/>
  <c r="J10" i="8" a="1"/>
  <c r="J10" i="8" s="1"/>
  <c r="J8" i="8" a="1"/>
  <c r="J8" i="8" s="1"/>
  <c r="J9" i="2" a="1"/>
  <c r="J9" i="2" s="1"/>
  <c r="C8" i="10" s="1"/>
  <c r="A3" i="8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3" i="7"/>
  <c r="J11" i="7" s="1" a="1"/>
  <c r="J11" i="7" s="1"/>
  <c r="H11" i="10" s="1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3" i="6"/>
  <c r="J10" i="6" s="1" a="1"/>
  <c r="J10" i="6" s="1"/>
  <c r="G9" i="10" s="1"/>
  <c r="A3" i="5"/>
  <c r="A3" i="4"/>
  <c r="A3" i="3"/>
  <c r="J10" i="7" l="1" a="1"/>
  <c r="J10" i="7" s="1"/>
  <c r="H10" i="10" s="1"/>
  <c r="J7" i="7" a="1"/>
  <c r="J7" i="7" s="1"/>
  <c r="H7" i="10" s="1"/>
  <c r="J9" i="8" a="1"/>
  <c r="J9" i="8" s="1"/>
  <c r="I9" i="10" s="1"/>
  <c r="A4" i="8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J8" i="6" a="1"/>
  <c r="J8" i="6" s="1"/>
  <c r="G7" i="10" s="1"/>
  <c r="J12" i="6" a="1"/>
  <c r="J12" i="6" s="1"/>
  <c r="G11" i="10" s="1"/>
  <c r="A4" i="5"/>
  <c r="J12" i="4" a="1"/>
  <c r="J12" i="4" s="1"/>
  <c r="E10" i="10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J9" i="4" a="1"/>
  <c r="J9" i="4" s="1"/>
  <c r="E7" i="10" s="1"/>
  <c r="J13" i="4" a="1"/>
  <c r="J13" i="4" s="1"/>
  <c r="E11" i="10" s="1"/>
  <c r="J11" i="4" a="1"/>
  <c r="J11" i="4" s="1"/>
  <c r="E9" i="10" s="1"/>
  <c r="A4" i="3"/>
  <c r="J10" i="1" a="1"/>
  <c r="J10" i="1" s="1"/>
  <c r="B8" i="10" s="1"/>
  <c r="K8" i="10"/>
  <c r="AR84" i="11"/>
  <c r="AR85" i="11" s="1"/>
  <c r="AR86" i="11" s="1"/>
  <c r="AR87" i="11" s="1"/>
  <c r="AR88" i="11" s="1"/>
  <c r="AR89" i="11" s="1"/>
  <c r="AR90" i="11" s="1"/>
  <c r="AR91" i="11" s="1"/>
  <c r="AR92" i="11" s="1"/>
  <c r="AR93" i="11" s="1"/>
  <c r="AR94" i="11" s="1"/>
  <c r="AR95" i="11" s="1"/>
  <c r="AR96" i="11" s="1"/>
  <c r="AR97" i="11" s="1"/>
  <c r="AR98" i="11" s="1"/>
  <c r="AR99" i="11" s="1"/>
  <c r="AR100" i="11" s="1"/>
  <c r="AR101" i="11" s="1"/>
  <c r="AR102" i="11" s="1"/>
  <c r="AR103" i="11" s="1"/>
  <c r="AL84" i="11"/>
  <c r="AL85" i="11" s="1"/>
  <c r="AL86" i="11" s="1"/>
  <c r="AL87" i="11" s="1"/>
  <c r="AL88" i="11" s="1"/>
  <c r="AL89" i="11" s="1"/>
  <c r="AL90" i="11" s="1"/>
  <c r="AL91" i="11" s="1"/>
  <c r="AL92" i="11" s="1"/>
  <c r="AL93" i="11" s="1"/>
  <c r="AL94" i="11" s="1"/>
  <c r="AL95" i="11" s="1"/>
  <c r="AL96" i="11" s="1"/>
  <c r="AL97" i="11" s="1"/>
  <c r="AL98" i="11" s="1"/>
  <c r="AL99" i="11" s="1"/>
  <c r="AL100" i="11" s="1"/>
  <c r="AL101" i="11" s="1"/>
  <c r="AL102" i="11" s="1"/>
  <c r="AL103" i="11" s="1"/>
  <c r="AF84" i="11"/>
  <c r="AF85" i="11"/>
  <c r="AF86" i="11" s="1"/>
  <c r="AF87" i="11" s="1"/>
  <c r="AF88" i="11" s="1"/>
  <c r="AF89" i="11" s="1"/>
  <c r="AF90" i="11" s="1"/>
  <c r="AF91" i="11" s="1"/>
  <c r="AF92" i="11" s="1"/>
  <c r="AF93" i="11" s="1"/>
  <c r="AF94" i="11" s="1"/>
  <c r="AF95" i="11" s="1"/>
  <c r="AF96" i="11" s="1"/>
  <c r="AF97" i="11" s="1"/>
  <c r="AF98" i="11" s="1"/>
  <c r="AF99" i="11" s="1"/>
  <c r="AF100" i="11" s="1"/>
  <c r="AF101" i="11" s="1"/>
  <c r="AF102" i="11" s="1"/>
  <c r="AF103" i="11" s="1"/>
  <c r="Z64" i="11"/>
  <c r="Z65" i="11"/>
  <c r="Z66" i="11" s="1"/>
  <c r="Z67" i="11" s="1"/>
  <c r="Z68" i="11" s="1"/>
  <c r="Z69" i="11" s="1"/>
  <c r="Z70" i="11" s="1"/>
  <c r="Z71" i="11" s="1"/>
  <c r="Z72" i="11" s="1"/>
  <c r="Z73" i="11" s="1"/>
  <c r="Z74" i="11" s="1"/>
  <c r="Z75" i="11" s="1"/>
  <c r="Z76" i="11" s="1"/>
  <c r="Z77" i="11" s="1"/>
  <c r="Z78" i="11" s="1"/>
  <c r="Z79" i="11" s="1"/>
  <c r="Z80" i="11" s="1"/>
  <c r="Z81" i="11" s="1"/>
  <c r="Z82" i="11" s="1"/>
  <c r="Z83" i="11" s="1"/>
  <c r="Z84" i="11" s="1"/>
  <c r="Z85" i="11" s="1"/>
  <c r="Z86" i="11" s="1"/>
  <c r="Z87" i="11" s="1"/>
  <c r="Z88" i="11" s="1"/>
  <c r="Z89" i="11" s="1"/>
  <c r="Z90" i="11" s="1"/>
  <c r="Z91" i="11" s="1"/>
  <c r="Z92" i="11" s="1"/>
  <c r="Z93" i="11" s="1"/>
  <c r="Z94" i="11" s="1"/>
  <c r="Z95" i="11" s="1"/>
  <c r="Z96" i="11" s="1"/>
  <c r="Z97" i="11" s="1"/>
  <c r="Z98" i="11" s="1"/>
  <c r="Z99" i="11" s="1"/>
  <c r="Z100" i="11" s="1"/>
  <c r="Z101" i="11" s="1"/>
  <c r="Z102" i="11" s="1"/>
  <c r="Z103" i="11" s="1"/>
  <c r="T84" i="11"/>
  <c r="T85" i="11" s="1"/>
  <c r="T86" i="11" s="1"/>
  <c r="T87" i="11" s="1"/>
  <c r="T88" i="11" s="1"/>
  <c r="T89" i="11" s="1"/>
  <c r="T90" i="11" s="1"/>
  <c r="T91" i="11" s="1"/>
  <c r="T92" i="11" s="1"/>
  <c r="T93" i="11" s="1"/>
  <c r="T94" i="11" s="1"/>
  <c r="T95" i="11" s="1"/>
  <c r="T96" i="11" s="1"/>
  <c r="T97" i="11" s="1"/>
  <c r="T98" i="11" s="1"/>
  <c r="T99" i="11" s="1"/>
  <c r="T100" i="11" s="1"/>
  <c r="T101" i="11" s="1"/>
  <c r="T102" i="11" s="1"/>
  <c r="T103" i="11" s="1"/>
  <c r="N84" i="11"/>
  <c r="N85" i="11" s="1"/>
  <c r="N86" i="11" s="1"/>
  <c r="N87" i="11" s="1"/>
  <c r="N88" i="11" s="1"/>
  <c r="N89" i="11" s="1"/>
  <c r="N90" i="11" s="1"/>
  <c r="N91" i="11" s="1"/>
  <c r="N92" i="11" s="1"/>
  <c r="N93" i="11" s="1"/>
  <c r="N94" i="11" s="1"/>
  <c r="N95" i="11" s="1"/>
  <c r="N96" i="11" s="1"/>
  <c r="N97" i="11" s="1"/>
  <c r="N98" i="11" s="1"/>
  <c r="N99" i="11" s="1"/>
  <c r="N100" i="11" s="1"/>
  <c r="N101" i="11" s="1"/>
  <c r="N102" i="11" s="1"/>
  <c r="N103" i="11" s="1"/>
  <c r="H84" i="11"/>
  <c r="H85" i="11" s="1"/>
  <c r="H86" i="11" s="1"/>
  <c r="H87" i="11" s="1"/>
  <c r="H88" i="11" s="1"/>
  <c r="H89" i="11" s="1"/>
  <c r="H90" i="11" s="1"/>
  <c r="H91" i="11" s="1"/>
  <c r="H92" i="11" s="1"/>
  <c r="H93" i="11" s="1"/>
  <c r="H94" i="11" s="1"/>
  <c r="H95" i="11" s="1"/>
  <c r="H96" i="11" s="1"/>
  <c r="H97" i="11" s="1"/>
  <c r="H98" i="11" s="1"/>
  <c r="H99" i="11" s="1"/>
  <c r="H100" i="11" s="1"/>
  <c r="H101" i="11" s="1"/>
  <c r="H102" i="11" s="1"/>
  <c r="H103" i="11" s="1"/>
  <c r="B102" i="11"/>
  <c r="B103" i="11"/>
  <c r="B84" i="11"/>
  <c r="B85" i="1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64" i="1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AR21" i="11"/>
  <c r="AR22" i="11" s="1"/>
  <c r="AR23" i="11" s="1"/>
  <c r="AR24" i="11" s="1"/>
  <c r="AR25" i="11" s="1"/>
  <c r="AR26" i="11" s="1"/>
  <c r="AR27" i="11" s="1"/>
  <c r="AR28" i="11" s="1"/>
  <c r="AR29" i="11" s="1"/>
  <c r="AR30" i="11" s="1"/>
  <c r="AR31" i="11" s="1"/>
  <c r="AR32" i="11" s="1"/>
  <c r="AR33" i="11" s="1"/>
  <c r="AR34" i="11" s="1"/>
  <c r="AR35" i="11" s="1"/>
  <c r="AR36" i="11" s="1"/>
  <c r="AR37" i="11" s="1"/>
  <c r="AR38" i="11" s="1"/>
  <c r="AR39" i="11" s="1"/>
  <c r="AR40" i="11" s="1"/>
  <c r="AR41" i="11" s="1"/>
  <c r="AR42" i="11" s="1"/>
  <c r="AR43" i="11" s="1"/>
  <c r="AR44" i="11" s="1"/>
  <c r="AR45" i="11" s="1"/>
  <c r="AR46" i="11" s="1"/>
  <c r="AR47" i="11" s="1"/>
  <c r="AR48" i="11" s="1"/>
  <c r="AR49" i="11" s="1"/>
  <c r="AR50" i="11" s="1"/>
  <c r="AR51" i="11" s="1"/>
  <c r="AR52" i="11" s="1"/>
  <c r="AR53" i="11" s="1"/>
  <c r="AR54" i="11" s="1"/>
  <c r="AR55" i="11" s="1"/>
  <c r="AR56" i="11" s="1"/>
  <c r="AR57" i="11" s="1"/>
  <c r="AR58" i="11" s="1"/>
  <c r="AR59" i="11" s="1"/>
  <c r="AR60" i="11" s="1"/>
  <c r="AR61" i="11" s="1"/>
  <c r="AR62" i="11" s="1"/>
  <c r="AR63" i="11" s="1"/>
  <c r="AR64" i="11" s="1"/>
  <c r="AR65" i="11" s="1"/>
  <c r="AR66" i="11" s="1"/>
  <c r="AR67" i="11" s="1"/>
  <c r="AR68" i="11" s="1"/>
  <c r="AR69" i="11" s="1"/>
  <c r="AR70" i="11" s="1"/>
  <c r="AR71" i="11" s="1"/>
  <c r="AR72" i="11" s="1"/>
  <c r="AR73" i="11" s="1"/>
  <c r="AR74" i="11" s="1"/>
  <c r="AR75" i="11" s="1"/>
  <c r="AR76" i="11" s="1"/>
  <c r="AR77" i="11" s="1"/>
  <c r="AR78" i="11" s="1"/>
  <c r="AR79" i="11" s="1"/>
  <c r="AR80" i="11" s="1"/>
  <c r="AR81" i="11" s="1"/>
  <c r="AR82" i="11" s="1"/>
  <c r="AR83" i="11" s="1"/>
  <c r="AR20" i="11"/>
  <c r="AL21" i="11"/>
  <c r="AL22" i="11" s="1"/>
  <c r="AL23" i="11" s="1"/>
  <c r="AL24" i="11" s="1"/>
  <c r="AL25" i="11" s="1"/>
  <c r="AL26" i="11" s="1"/>
  <c r="AL27" i="11" s="1"/>
  <c r="AL28" i="11" s="1"/>
  <c r="AL29" i="11" s="1"/>
  <c r="AL30" i="11" s="1"/>
  <c r="AL31" i="11" s="1"/>
  <c r="AL32" i="11" s="1"/>
  <c r="AL33" i="11" s="1"/>
  <c r="AL34" i="11" s="1"/>
  <c r="AL35" i="11" s="1"/>
  <c r="AL36" i="11" s="1"/>
  <c r="AL37" i="11" s="1"/>
  <c r="AL38" i="11" s="1"/>
  <c r="AL39" i="11" s="1"/>
  <c r="AL40" i="11" s="1"/>
  <c r="AL41" i="11" s="1"/>
  <c r="AL42" i="11" s="1"/>
  <c r="AL43" i="11" s="1"/>
  <c r="AL44" i="11" s="1"/>
  <c r="AL45" i="11" s="1"/>
  <c r="AL46" i="11" s="1"/>
  <c r="AL47" i="11" s="1"/>
  <c r="AL48" i="11" s="1"/>
  <c r="AL49" i="11" s="1"/>
  <c r="AL50" i="11" s="1"/>
  <c r="AL51" i="11" s="1"/>
  <c r="AL52" i="11" s="1"/>
  <c r="AL53" i="11" s="1"/>
  <c r="AL54" i="11" s="1"/>
  <c r="AL55" i="11" s="1"/>
  <c r="AL56" i="11" s="1"/>
  <c r="AL57" i="11" s="1"/>
  <c r="AL58" i="11" s="1"/>
  <c r="AL59" i="11" s="1"/>
  <c r="AL60" i="11" s="1"/>
  <c r="AL61" i="11" s="1"/>
  <c r="AL62" i="11" s="1"/>
  <c r="AL63" i="11" s="1"/>
  <c r="AL64" i="11" s="1"/>
  <c r="AL65" i="11" s="1"/>
  <c r="AL66" i="11" s="1"/>
  <c r="AL67" i="11" s="1"/>
  <c r="AL68" i="11" s="1"/>
  <c r="AL69" i="11" s="1"/>
  <c r="AL70" i="11" s="1"/>
  <c r="AL71" i="11" s="1"/>
  <c r="AL72" i="11" s="1"/>
  <c r="AL73" i="11" s="1"/>
  <c r="AL74" i="11" s="1"/>
  <c r="AL75" i="11" s="1"/>
  <c r="AL76" i="11" s="1"/>
  <c r="AL77" i="11" s="1"/>
  <c r="AL78" i="11" s="1"/>
  <c r="AL79" i="11" s="1"/>
  <c r="AL80" i="11" s="1"/>
  <c r="AL81" i="11" s="1"/>
  <c r="AL82" i="11" s="1"/>
  <c r="AL83" i="11" s="1"/>
  <c r="AL20" i="11"/>
  <c r="AF83" i="11"/>
  <c r="AF80" i="11"/>
  <c r="AF81" i="11"/>
  <c r="AF82" i="11" s="1"/>
  <c r="AF76" i="11"/>
  <c r="AF77" i="11" s="1"/>
  <c r="AF78" i="11" s="1"/>
  <c r="AF79" i="11" s="1"/>
  <c r="AF72" i="11"/>
  <c r="AF73" i="11" s="1"/>
  <c r="AF74" i="11" s="1"/>
  <c r="AF75" i="11" s="1"/>
  <c r="AF67" i="11"/>
  <c r="AF68" i="11"/>
  <c r="AF69" i="11" s="1"/>
  <c r="AF70" i="11" s="1"/>
  <c r="AF71" i="11" s="1"/>
  <c r="AF21" i="11"/>
  <c r="AF22" i="11" s="1"/>
  <c r="AF23" i="11" s="1"/>
  <c r="AF24" i="11" s="1"/>
  <c r="AF25" i="11" s="1"/>
  <c r="AF26" i="11" s="1"/>
  <c r="AF27" i="11" s="1"/>
  <c r="AF28" i="11" s="1"/>
  <c r="AF29" i="11" s="1"/>
  <c r="AF30" i="11" s="1"/>
  <c r="AF31" i="11" s="1"/>
  <c r="AF32" i="11" s="1"/>
  <c r="AF33" i="11" s="1"/>
  <c r="AF34" i="11" s="1"/>
  <c r="AF35" i="11" s="1"/>
  <c r="AF36" i="11" s="1"/>
  <c r="AF37" i="11" s="1"/>
  <c r="AF38" i="11" s="1"/>
  <c r="AF39" i="11" s="1"/>
  <c r="AF40" i="11" s="1"/>
  <c r="AF41" i="11" s="1"/>
  <c r="AF42" i="11" s="1"/>
  <c r="AF43" i="11" s="1"/>
  <c r="AF44" i="11" s="1"/>
  <c r="AF45" i="11" s="1"/>
  <c r="AF46" i="11" s="1"/>
  <c r="AF47" i="11" s="1"/>
  <c r="AF48" i="11" s="1"/>
  <c r="AF49" i="11" s="1"/>
  <c r="AF50" i="11" s="1"/>
  <c r="AF51" i="11" s="1"/>
  <c r="AF52" i="11" s="1"/>
  <c r="AF53" i="11" s="1"/>
  <c r="AF54" i="11" s="1"/>
  <c r="AF55" i="11" s="1"/>
  <c r="AF56" i="11" s="1"/>
  <c r="AF57" i="11" s="1"/>
  <c r="AF58" i="11" s="1"/>
  <c r="AF59" i="11" s="1"/>
  <c r="AF60" i="11" s="1"/>
  <c r="AF61" i="11" s="1"/>
  <c r="AF62" i="11" s="1"/>
  <c r="AF63" i="11" s="1"/>
  <c r="AF64" i="11" s="1"/>
  <c r="AF65" i="11" s="1"/>
  <c r="AF66" i="11" s="1"/>
  <c r="AF20" i="11"/>
  <c r="T21" i="11"/>
  <c r="T22" i="11" s="1"/>
  <c r="T23" i="11" s="1"/>
  <c r="T24" i="11" s="1"/>
  <c r="T25" i="11" s="1"/>
  <c r="T26" i="11" s="1"/>
  <c r="T27" i="11" s="1"/>
  <c r="T28" i="11" s="1"/>
  <c r="T29" i="11" s="1"/>
  <c r="T30" i="11" s="1"/>
  <c r="T31" i="11" s="1"/>
  <c r="T32" i="11" s="1"/>
  <c r="T33" i="11" s="1"/>
  <c r="T34" i="11" s="1"/>
  <c r="T35" i="11" s="1"/>
  <c r="T36" i="11" s="1"/>
  <c r="T37" i="11" s="1"/>
  <c r="T38" i="11" s="1"/>
  <c r="T39" i="11" s="1"/>
  <c r="T40" i="11" s="1"/>
  <c r="T41" i="11" s="1"/>
  <c r="T42" i="11" s="1"/>
  <c r="T43" i="11" s="1"/>
  <c r="T44" i="11" s="1"/>
  <c r="T45" i="11" s="1"/>
  <c r="T46" i="11" s="1"/>
  <c r="T47" i="11" s="1"/>
  <c r="T48" i="11" s="1"/>
  <c r="T49" i="11" s="1"/>
  <c r="T50" i="11" s="1"/>
  <c r="T51" i="11" s="1"/>
  <c r="T52" i="11" s="1"/>
  <c r="T53" i="11" s="1"/>
  <c r="T54" i="11" s="1"/>
  <c r="T55" i="11" s="1"/>
  <c r="T56" i="11" s="1"/>
  <c r="T57" i="11" s="1"/>
  <c r="T58" i="11" s="1"/>
  <c r="T59" i="11" s="1"/>
  <c r="T60" i="11" s="1"/>
  <c r="T61" i="11" s="1"/>
  <c r="T62" i="11" s="1"/>
  <c r="T63" i="11" s="1"/>
  <c r="T64" i="11" s="1"/>
  <c r="T65" i="11" s="1"/>
  <c r="T66" i="11" s="1"/>
  <c r="T67" i="11" s="1"/>
  <c r="T68" i="11" s="1"/>
  <c r="T69" i="11" s="1"/>
  <c r="T70" i="11" s="1"/>
  <c r="T71" i="11" s="1"/>
  <c r="T72" i="11" s="1"/>
  <c r="T73" i="11" s="1"/>
  <c r="T74" i="11" s="1"/>
  <c r="T75" i="11" s="1"/>
  <c r="T76" i="11" s="1"/>
  <c r="T77" i="11" s="1"/>
  <c r="T78" i="11" s="1"/>
  <c r="T79" i="11" s="1"/>
  <c r="T80" i="11" s="1"/>
  <c r="T81" i="11" s="1"/>
  <c r="T82" i="11" s="1"/>
  <c r="T83" i="11" s="1"/>
  <c r="T20" i="11"/>
  <c r="N21" i="11"/>
  <c r="N22" i="11"/>
  <c r="N23" i="11" s="1"/>
  <c r="N24" i="11" s="1"/>
  <c r="N25" i="11" s="1"/>
  <c r="N26" i="11" s="1"/>
  <c r="N27" i="11" s="1"/>
  <c r="N28" i="11" s="1"/>
  <c r="N29" i="11" s="1"/>
  <c r="N30" i="11" s="1"/>
  <c r="N31" i="11" s="1"/>
  <c r="N32" i="11" s="1"/>
  <c r="N33" i="11" s="1"/>
  <c r="N34" i="11" s="1"/>
  <c r="N35" i="11" s="1"/>
  <c r="N36" i="11" s="1"/>
  <c r="N37" i="11" s="1"/>
  <c r="N38" i="11" s="1"/>
  <c r="N39" i="11" s="1"/>
  <c r="N40" i="11" s="1"/>
  <c r="N41" i="11" s="1"/>
  <c r="N42" i="11" s="1"/>
  <c r="N43" i="11" s="1"/>
  <c r="N44" i="11" s="1"/>
  <c r="N45" i="11" s="1"/>
  <c r="N46" i="11" s="1"/>
  <c r="N47" i="11" s="1"/>
  <c r="N48" i="11" s="1"/>
  <c r="N49" i="11" s="1"/>
  <c r="N50" i="11" s="1"/>
  <c r="N51" i="11" s="1"/>
  <c r="N52" i="11" s="1"/>
  <c r="N53" i="11" s="1"/>
  <c r="N54" i="11" s="1"/>
  <c r="N55" i="11" s="1"/>
  <c r="N56" i="11" s="1"/>
  <c r="N57" i="11" s="1"/>
  <c r="N58" i="11" s="1"/>
  <c r="N59" i="11" s="1"/>
  <c r="N60" i="11" s="1"/>
  <c r="N61" i="11" s="1"/>
  <c r="N62" i="11" s="1"/>
  <c r="N63" i="11" s="1"/>
  <c r="N64" i="11" s="1"/>
  <c r="N65" i="11" s="1"/>
  <c r="N66" i="11" s="1"/>
  <c r="N67" i="11" s="1"/>
  <c r="N68" i="11" s="1"/>
  <c r="N69" i="11" s="1"/>
  <c r="N70" i="11" s="1"/>
  <c r="N71" i="11" s="1"/>
  <c r="N72" i="11" s="1"/>
  <c r="N73" i="11" s="1"/>
  <c r="N74" i="11" s="1"/>
  <c r="N75" i="11" s="1"/>
  <c r="N76" i="11" s="1"/>
  <c r="N77" i="11" s="1"/>
  <c r="N78" i="11" s="1"/>
  <c r="N79" i="11" s="1"/>
  <c r="N80" i="11" s="1"/>
  <c r="N81" i="11" s="1"/>
  <c r="N82" i="11" s="1"/>
  <c r="N83" i="11" s="1"/>
  <c r="N20" i="11"/>
  <c r="H21" i="11"/>
  <c r="H22" i="11" s="1"/>
  <c r="H23" i="11" s="1"/>
  <c r="H24" i="11" s="1"/>
  <c r="H25" i="11" s="1"/>
  <c r="H26" i="11" s="1"/>
  <c r="H27" i="11" s="1"/>
  <c r="H28" i="11" s="1"/>
  <c r="H29" i="11" s="1"/>
  <c r="H30" i="11" s="1"/>
  <c r="H31" i="11" s="1"/>
  <c r="H32" i="11" s="1"/>
  <c r="H33" i="11" s="1"/>
  <c r="H34" i="11" s="1"/>
  <c r="H35" i="11" s="1"/>
  <c r="H36" i="11" s="1"/>
  <c r="H37" i="11" s="1"/>
  <c r="H38" i="11" s="1"/>
  <c r="H39" i="11" s="1"/>
  <c r="H40" i="11" s="1"/>
  <c r="H41" i="11" s="1"/>
  <c r="H42" i="11" s="1"/>
  <c r="H43" i="11" s="1"/>
  <c r="H44" i="11" s="1"/>
  <c r="H45" i="11" s="1"/>
  <c r="H46" i="11" s="1"/>
  <c r="H47" i="11" s="1"/>
  <c r="H48" i="11" s="1"/>
  <c r="H49" i="11" s="1"/>
  <c r="H50" i="11" s="1"/>
  <c r="H51" i="11" s="1"/>
  <c r="H52" i="11" s="1"/>
  <c r="H53" i="11" s="1"/>
  <c r="H54" i="11" s="1"/>
  <c r="H55" i="11" s="1"/>
  <c r="H56" i="11" s="1"/>
  <c r="H57" i="11" s="1"/>
  <c r="H58" i="11" s="1"/>
  <c r="H59" i="11" s="1"/>
  <c r="H60" i="11" s="1"/>
  <c r="H61" i="11" s="1"/>
  <c r="H62" i="11" s="1"/>
  <c r="H63" i="11" s="1"/>
  <c r="H64" i="11" s="1"/>
  <c r="H65" i="11" s="1"/>
  <c r="H66" i="11" s="1"/>
  <c r="H67" i="11" s="1"/>
  <c r="H68" i="11" s="1"/>
  <c r="H69" i="11" s="1"/>
  <c r="H70" i="11" s="1"/>
  <c r="H71" i="11" s="1"/>
  <c r="H72" i="11" s="1"/>
  <c r="H73" i="11" s="1"/>
  <c r="H74" i="11" s="1"/>
  <c r="H75" i="11" s="1"/>
  <c r="H76" i="11" s="1"/>
  <c r="H77" i="11" s="1"/>
  <c r="H78" i="11" s="1"/>
  <c r="H79" i="11" s="1"/>
  <c r="H80" i="11" s="1"/>
  <c r="H81" i="11" s="1"/>
  <c r="H82" i="11" s="1"/>
  <c r="H83" i="11" s="1"/>
  <c r="H20" i="11"/>
  <c r="Z62" i="11"/>
  <c r="Z63" i="11" s="1"/>
  <c r="Z16" i="11"/>
  <c r="Z17" i="11"/>
  <c r="Z18" i="11" s="1"/>
  <c r="Z19" i="11" s="1"/>
  <c r="Z20" i="11" s="1"/>
  <c r="Z21" i="11" s="1"/>
  <c r="Z22" i="11" s="1"/>
  <c r="Z23" i="11" s="1"/>
  <c r="Z24" i="11" s="1"/>
  <c r="Z25" i="11" s="1"/>
  <c r="Z26" i="11" s="1"/>
  <c r="Z27" i="11" s="1"/>
  <c r="Z28" i="11" s="1"/>
  <c r="Z29" i="11" s="1"/>
  <c r="Z30" i="11" s="1"/>
  <c r="Z31" i="11" s="1"/>
  <c r="Z32" i="11" s="1"/>
  <c r="Z33" i="11" s="1"/>
  <c r="Z34" i="11" s="1"/>
  <c r="Z35" i="11" s="1"/>
  <c r="Z36" i="11" s="1"/>
  <c r="Z37" i="11" s="1"/>
  <c r="Z38" i="11" s="1"/>
  <c r="Z39" i="11" s="1"/>
  <c r="Z40" i="11" s="1"/>
  <c r="Z41" i="11" s="1"/>
  <c r="Z42" i="11" s="1"/>
  <c r="Z43" i="11" s="1"/>
  <c r="Z44" i="11" s="1"/>
  <c r="Z45" i="11" s="1"/>
  <c r="Z46" i="11" s="1"/>
  <c r="Z47" i="11" s="1"/>
  <c r="Z48" i="11" s="1"/>
  <c r="Z49" i="11" s="1"/>
  <c r="Z50" i="11" s="1"/>
  <c r="Z51" i="11" s="1"/>
  <c r="Z52" i="11" s="1"/>
  <c r="Z53" i="11" s="1"/>
  <c r="Z54" i="11" s="1"/>
  <c r="Z55" i="11" s="1"/>
  <c r="Z56" i="11" s="1"/>
  <c r="Z57" i="11" s="1"/>
  <c r="Z58" i="11" s="1"/>
  <c r="Z59" i="11" s="1"/>
  <c r="Z60" i="11" s="1"/>
  <c r="Z61" i="11" s="1"/>
  <c r="B19" i="1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18" i="11"/>
  <c r="A5" i="5" l="1"/>
  <c r="A5" i="3"/>
  <c r="L8" i="10"/>
  <c r="J8" i="10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3" i="2"/>
  <c r="A3" i="1"/>
  <c r="A6" i="5" l="1"/>
  <c r="A6" i="3"/>
  <c r="J12" i="2" a="1"/>
  <c r="J12" i="2" s="1"/>
  <c r="C11" i="10" s="1"/>
  <c r="K11" i="10" s="1"/>
  <c r="J8" i="2" a="1"/>
  <c r="J8" i="2" s="1"/>
  <c r="C7" i="10" s="1"/>
  <c r="K7" i="10" s="1"/>
  <c r="J11" i="2" a="1"/>
  <c r="J11" i="2" s="1"/>
  <c r="C10" i="10" s="1"/>
  <c r="K10" i="10" s="1"/>
  <c r="J10" i="2" a="1"/>
  <c r="J10" i="2" s="1"/>
  <c r="C9" i="10" s="1"/>
  <c r="K9" i="10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J9" i="1" a="1"/>
  <c r="J9" i="1" s="1"/>
  <c r="B7" i="10" s="1"/>
  <c r="J13" i="1" a="1"/>
  <c r="J13" i="1" s="1"/>
  <c r="B11" i="10" s="1"/>
  <c r="J12" i="1" a="1"/>
  <c r="J12" i="1" s="1"/>
  <c r="B10" i="10" s="1"/>
  <c r="J11" i="1" a="1"/>
  <c r="J11" i="1" s="1"/>
  <c r="B9" i="10" s="1"/>
  <c r="A7" i="5" l="1"/>
  <c r="A7" i="3"/>
  <c r="A8" i="5" l="1"/>
  <c r="A8" i="3"/>
  <c r="A9" i="5" l="1"/>
  <c r="A9" i="3"/>
  <c r="A10" i="5" l="1"/>
  <c r="A10" i="3"/>
  <c r="A11" i="5" l="1"/>
  <c r="A11" i="3"/>
  <c r="A12" i="5" l="1"/>
  <c r="A12" i="3"/>
  <c r="A13" i="5" l="1"/>
  <c r="A13" i="3"/>
  <c r="A14" i="5" l="1"/>
  <c r="A14" i="3"/>
  <c r="A15" i="5" l="1"/>
  <c r="A15" i="3"/>
  <c r="A16" i="5" l="1"/>
  <c r="A16" i="3"/>
  <c r="A17" i="5" l="1"/>
  <c r="A17" i="3"/>
  <c r="A18" i="5" l="1"/>
  <c r="A18" i="3"/>
  <c r="A19" i="5" l="1"/>
  <c r="A19" i="3"/>
  <c r="A20" i="5" l="1"/>
  <c r="A20" i="3"/>
  <c r="A21" i="5" l="1"/>
  <c r="A21" i="3"/>
  <c r="A22" i="5" l="1"/>
  <c r="A22" i="3"/>
  <c r="A23" i="5" l="1"/>
  <c r="A23" i="3"/>
  <c r="A24" i="5" l="1"/>
  <c r="A24" i="3"/>
  <c r="A25" i="5" l="1"/>
  <c r="A25" i="3"/>
  <c r="A26" i="5" l="1"/>
  <c r="A26" i="3"/>
  <c r="A27" i="5" l="1"/>
  <c r="A27" i="3"/>
  <c r="A28" i="5" l="1"/>
  <c r="A28" i="3"/>
  <c r="A29" i="5" l="1"/>
  <c r="A29" i="3"/>
  <c r="A30" i="5" l="1"/>
  <c r="A30" i="3"/>
  <c r="A31" i="5" l="1"/>
  <c r="A31" i="3"/>
  <c r="A32" i="5" l="1"/>
  <c r="A32" i="3"/>
  <c r="A33" i="5" l="1"/>
  <c r="A33" i="3"/>
  <c r="A34" i="5" l="1"/>
  <c r="A34" i="3"/>
  <c r="A35" i="5" l="1"/>
  <c r="A35" i="3"/>
  <c r="A36" i="5" l="1"/>
  <c r="A36" i="3"/>
  <c r="A37" i="5" l="1"/>
  <c r="A37" i="3"/>
  <c r="A38" i="5" l="1"/>
  <c r="A38" i="3"/>
  <c r="A39" i="5" l="1"/>
  <c r="J12" i="3" a="1"/>
  <c r="J12" i="3" s="1"/>
  <c r="D11" i="10" s="1"/>
  <c r="A39" i="3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4" i="3" s="1"/>
  <c r="J11" i="3" a="1"/>
  <c r="J11" i="3" s="1"/>
  <c r="D10" i="10" s="1"/>
  <c r="J8" i="3" a="1"/>
  <c r="J8" i="3" s="1"/>
  <c r="D7" i="10" s="1"/>
  <c r="J10" i="3" a="1"/>
  <c r="J10" i="3" s="1"/>
  <c r="D9" i="10" s="1"/>
  <c r="A40" i="5" l="1"/>
  <c r="A41" i="5" l="1"/>
  <c r="A42" i="5" l="1"/>
  <c r="A43" i="5" l="1"/>
  <c r="A44" i="5" l="1"/>
  <c r="A45" i="5" l="1"/>
  <c r="A46" i="5" l="1"/>
  <c r="A47" i="5" l="1"/>
  <c r="A48" i="5" l="1"/>
  <c r="A49" i="5" l="1"/>
  <c r="A50" i="5" l="1"/>
  <c r="A51" i="5" l="1"/>
  <c r="A52" i="5" l="1"/>
  <c r="A53" i="5" l="1"/>
  <c r="A54" i="5" l="1"/>
  <c r="J12" i="5" s="1" a="1"/>
  <c r="J12" i="5" s="1"/>
  <c r="F11" i="10" s="1"/>
  <c r="J11" i="5" a="1"/>
  <c r="J11" i="5" s="1"/>
  <c r="F10" i="10" s="1"/>
  <c r="J10" i="5" a="1"/>
  <c r="J10" i="5" s="1"/>
  <c r="F9" i="10" s="1"/>
  <c r="J8" i="5" a="1"/>
  <c r="J8" i="5" s="1"/>
  <c r="F7" i="10" s="1"/>
  <c r="L7" i="10" l="1"/>
  <c r="J7" i="10"/>
  <c r="J9" i="10"/>
  <c r="L9" i="10"/>
  <c r="L10" i="10"/>
  <c r="J10" i="10"/>
  <c r="J11" i="10"/>
  <c r="L11" i="10"/>
</calcChain>
</file>

<file path=xl/sharedStrings.xml><?xml version="1.0" encoding="utf-8"?>
<sst xmlns="http://schemas.openxmlformats.org/spreadsheetml/2006/main" count="2641" uniqueCount="651">
  <si>
    <t>Northen Counties Annual Cross Country Results</t>
  </si>
  <si>
    <t xml:space="preserve">County </t>
  </si>
  <si>
    <t>Durham</t>
  </si>
  <si>
    <t>Northumberland</t>
  </si>
  <si>
    <t>Cleveland</t>
  </si>
  <si>
    <t>Cumbria</t>
  </si>
  <si>
    <t>County</t>
  </si>
  <si>
    <t>Overall</t>
  </si>
  <si>
    <t>Position</t>
  </si>
  <si>
    <t>Number</t>
  </si>
  <si>
    <t>Forname</t>
  </si>
  <si>
    <t>Surname</t>
  </si>
  <si>
    <t>Age Group</t>
  </si>
  <si>
    <t>Minor Boys</t>
  </si>
  <si>
    <t>Junior boys</t>
  </si>
  <si>
    <t>Inter Boys</t>
  </si>
  <si>
    <t>Senior Boys</t>
  </si>
  <si>
    <t>Minor Girls</t>
  </si>
  <si>
    <t>Junior Girls</t>
  </si>
  <si>
    <t>Inter Girls</t>
  </si>
  <si>
    <t>Senior Girls</t>
  </si>
  <si>
    <t>Over All Results</t>
  </si>
  <si>
    <t>Score</t>
  </si>
  <si>
    <t>North Yorkshire</t>
  </si>
  <si>
    <t>Junior Boys</t>
  </si>
  <si>
    <t>Intermediate Girls</t>
  </si>
  <si>
    <t>Intermediate Boys</t>
  </si>
  <si>
    <t>Boys</t>
  </si>
  <si>
    <t>Girls</t>
  </si>
  <si>
    <t>Final Results</t>
  </si>
  <si>
    <t>MB</t>
  </si>
  <si>
    <t>JB</t>
  </si>
  <si>
    <t>IB</t>
  </si>
  <si>
    <t>SB</t>
  </si>
  <si>
    <t>MG</t>
  </si>
  <si>
    <t>JG</t>
  </si>
  <si>
    <t>IG</t>
  </si>
  <si>
    <t>SG</t>
  </si>
  <si>
    <t xml:space="preserve">James </t>
  </si>
  <si>
    <t>Anderson</t>
  </si>
  <si>
    <t>Harry</t>
  </si>
  <si>
    <t xml:space="preserve"> Bates</t>
  </si>
  <si>
    <t xml:space="preserve">Max </t>
  </si>
  <si>
    <t>Harris</t>
  </si>
  <si>
    <t>Nathan</t>
  </si>
  <si>
    <t xml:space="preserve"> Fawcett</t>
  </si>
  <si>
    <t>Daniel</t>
  </si>
  <si>
    <t xml:space="preserve"> Myers</t>
  </si>
  <si>
    <t>Thomas</t>
  </si>
  <si>
    <t xml:space="preserve"> Cole</t>
  </si>
  <si>
    <t>Sam</t>
  </si>
  <si>
    <t xml:space="preserve"> Overal</t>
  </si>
  <si>
    <t>Connor</t>
  </si>
  <si>
    <t xml:space="preserve"> Maguire</t>
  </si>
  <si>
    <t>Kellen</t>
  </si>
  <si>
    <t xml:space="preserve"> Reah</t>
  </si>
  <si>
    <t xml:space="preserve">Jack </t>
  </si>
  <si>
    <t>Mullen</t>
  </si>
  <si>
    <t>Markhim</t>
  </si>
  <si>
    <t xml:space="preserve"> Lonsdale</t>
  </si>
  <si>
    <t>Alexander</t>
  </si>
  <si>
    <t xml:space="preserve"> Brown</t>
  </si>
  <si>
    <t xml:space="preserve">Jamie </t>
  </si>
  <si>
    <t>Wood</t>
  </si>
  <si>
    <t xml:space="preserve">Tom </t>
  </si>
  <si>
    <t>Hunter</t>
  </si>
  <si>
    <t>Bradley</t>
  </si>
  <si>
    <t xml:space="preserve"> Davies</t>
  </si>
  <si>
    <t xml:space="preserve">Matthew </t>
  </si>
  <si>
    <t>Wakefield</t>
  </si>
  <si>
    <t>Luke</t>
  </si>
  <si>
    <t xml:space="preserve"> Taylor</t>
  </si>
  <si>
    <t>Cameron</t>
  </si>
  <si>
    <t xml:space="preserve">Kyle </t>
  </si>
  <si>
    <t>Oxley</t>
  </si>
  <si>
    <t>Hughes</t>
  </si>
  <si>
    <t>Donnelly</t>
  </si>
  <si>
    <t xml:space="preserve">Ross </t>
  </si>
  <si>
    <t>Boddy</t>
  </si>
  <si>
    <t xml:space="preserve">Joseph </t>
  </si>
  <si>
    <t>Graham-Bradley</t>
  </si>
  <si>
    <t>Weightman</t>
  </si>
  <si>
    <t xml:space="preserve">Louis </t>
  </si>
  <si>
    <t>Parker</t>
  </si>
  <si>
    <t>Ethan</t>
  </si>
  <si>
    <t xml:space="preserve"> Edward</t>
  </si>
  <si>
    <t xml:space="preserve">Liam </t>
  </si>
  <si>
    <t>Emmett</t>
  </si>
  <si>
    <t xml:space="preserve">Joe </t>
  </si>
  <si>
    <t>Armstrong</t>
  </si>
  <si>
    <t xml:space="preserve">Thomas </t>
  </si>
  <si>
    <t xml:space="preserve">Goulding </t>
  </si>
  <si>
    <t>Alex</t>
  </si>
  <si>
    <t>Oliver</t>
  </si>
  <si>
    <t>Watson</t>
  </si>
  <si>
    <t>Jordan</t>
  </si>
  <si>
    <t xml:space="preserve"> Fenwick</t>
  </si>
  <si>
    <t>Cory</t>
  </si>
  <si>
    <t>Joel</t>
  </si>
  <si>
    <t xml:space="preserve"> Jones</t>
  </si>
  <si>
    <t>George</t>
  </si>
  <si>
    <t xml:space="preserve"> Rudman</t>
  </si>
  <si>
    <t>Kieran</t>
  </si>
  <si>
    <t xml:space="preserve"> Walker</t>
  </si>
  <si>
    <t xml:space="preserve"> Leeming</t>
  </si>
  <si>
    <t>McCready</t>
  </si>
  <si>
    <t>Joseph</t>
  </si>
  <si>
    <t xml:space="preserve"> O'Hara</t>
  </si>
  <si>
    <t>Robbie</t>
  </si>
  <si>
    <t xml:space="preserve"> Thompson</t>
  </si>
  <si>
    <t>Liam</t>
  </si>
  <si>
    <t xml:space="preserve"> McGrath</t>
  </si>
  <si>
    <t>Ben</t>
  </si>
  <si>
    <t xml:space="preserve"> Dixon</t>
  </si>
  <si>
    <t>Jonathan</t>
  </si>
  <si>
    <t xml:space="preserve"> Abbott</t>
  </si>
  <si>
    <t>Barry</t>
  </si>
  <si>
    <t xml:space="preserve"> Maskell</t>
  </si>
  <si>
    <t>Adrian</t>
  </si>
  <si>
    <t xml:space="preserve"> Bailes</t>
  </si>
  <si>
    <t>Dean</t>
  </si>
  <si>
    <t xml:space="preserve"> Newton</t>
  </si>
  <si>
    <t xml:space="preserve"> Bell</t>
  </si>
  <si>
    <t xml:space="preserve">Isaac </t>
  </si>
  <si>
    <t>Dunn</t>
  </si>
  <si>
    <t>Adam</t>
  </si>
  <si>
    <t>Michael</t>
  </si>
  <si>
    <t xml:space="preserve"> Todd</t>
  </si>
  <si>
    <t xml:space="preserve"> Evans</t>
  </si>
  <si>
    <t>Dan</t>
  </si>
  <si>
    <t xml:space="preserve"> Wood</t>
  </si>
  <si>
    <t>AN</t>
  </si>
  <si>
    <t>Other</t>
  </si>
  <si>
    <t xml:space="preserve"> Grocert</t>
  </si>
  <si>
    <t xml:space="preserve"> Simms</t>
  </si>
  <si>
    <t xml:space="preserve"> Crow</t>
  </si>
  <si>
    <t xml:space="preserve">Ryan </t>
  </si>
  <si>
    <t>Towler</t>
  </si>
  <si>
    <t>Stella</t>
  </si>
  <si>
    <t xml:space="preserve">Hannah </t>
  </si>
  <si>
    <t>Raw</t>
  </si>
  <si>
    <t xml:space="preserve">Jessica </t>
  </si>
  <si>
    <t>Leslie</t>
  </si>
  <si>
    <t xml:space="preserve">Beatrice </t>
  </si>
  <si>
    <t>Lineton</t>
  </si>
  <si>
    <t xml:space="preserve">Innes </t>
  </si>
  <si>
    <t>Orr</t>
  </si>
  <si>
    <t xml:space="preserve">Lisa </t>
  </si>
  <si>
    <t>Thornley</t>
  </si>
  <si>
    <t>Miranda</t>
  </si>
  <si>
    <t xml:space="preserve"> Stephenson</t>
  </si>
  <si>
    <t>Jessica</t>
  </si>
  <si>
    <t xml:space="preserve"> McMeekin</t>
  </si>
  <si>
    <t>Bridget</t>
  </si>
  <si>
    <t xml:space="preserve"> Bradshaw</t>
  </si>
  <si>
    <t xml:space="preserve">Lillia </t>
  </si>
  <si>
    <t>Schaible</t>
  </si>
  <si>
    <t xml:space="preserve">Amy </t>
  </si>
  <si>
    <t>Jack</t>
  </si>
  <si>
    <t xml:space="preserve">Olivia </t>
  </si>
  <si>
    <t>Bateman</t>
  </si>
  <si>
    <t xml:space="preserve">Lucy-Erin </t>
  </si>
  <si>
    <t>Katie</t>
  </si>
  <si>
    <t xml:space="preserve"> Noble</t>
  </si>
  <si>
    <t>Mikayla</t>
  </si>
  <si>
    <t xml:space="preserve"> Jordens</t>
  </si>
  <si>
    <t xml:space="preserve">Rebecca </t>
  </si>
  <si>
    <t>Mott</t>
  </si>
  <si>
    <t>Lola</t>
  </si>
  <si>
    <t xml:space="preserve"> Tindle</t>
  </si>
  <si>
    <t xml:space="preserve"> Gunn</t>
  </si>
  <si>
    <t xml:space="preserve">Jess </t>
  </si>
  <si>
    <t>Hull</t>
  </si>
  <si>
    <t xml:space="preserve">Alexandra </t>
  </si>
  <si>
    <t>Rimmer</t>
  </si>
  <si>
    <t xml:space="preserve">Mya </t>
  </si>
  <si>
    <t>Crowder</t>
  </si>
  <si>
    <t xml:space="preserve">Laura </t>
  </si>
  <si>
    <t xml:space="preserve"> Dinsley</t>
  </si>
  <si>
    <t xml:space="preserve">Terri Leigh </t>
  </si>
  <si>
    <t>Stuart</t>
  </si>
  <si>
    <t>Emily</t>
  </si>
  <si>
    <t xml:space="preserve"> Herron</t>
  </si>
  <si>
    <t>Hand</t>
  </si>
  <si>
    <t xml:space="preserve">Alish </t>
  </si>
  <si>
    <t>Richardson</t>
  </si>
  <si>
    <t>Amelia</t>
  </si>
  <si>
    <t xml:space="preserve"> Leslie</t>
  </si>
  <si>
    <t>Sophie</t>
  </si>
  <si>
    <t xml:space="preserve"> Burnett</t>
  </si>
  <si>
    <t xml:space="preserve">Sophie </t>
  </si>
  <si>
    <t>Montgomery</t>
  </si>
  <si>
    <t>Eleanor</t>
  </si>
  <si>
    <t xml:space="preserve"> Daglish</t>
  </si>
  <si>
    <t>Danielle</t>
  </si>
  <si>
    <t xml:space="preserve"> Elliott</t>
  </si>
  <si>
    <t xml:space="preserve">Anna </t>
  </si>
  <si>
    <t>Fawcett</t>
  </si>
  <si>
    <t>Rachel</t>
  </si>
  <si>
    <t xml:space="preserve"> Bourne</t>
  </si>
  <si>
    <t>Fox</t>
  </si>
  <si>
    <t>Meriel</t>
  </si>
  <si>
    <t xml:space="preserve"> Smithson</t>
  </si>
  <si>
    <t xml:space="preserve">Danielle </t>
  </si>
  <si>
    <t>Coulson</t>
  </si>
  <si>
    <t>Shona</t>
  </si>
  <si>
    <t xml:space="preserve"> Farish</t>
  </si>
  <si>
    <t xml:space="preserve">Emily </t>
  </si>
  <si>
    <t>Alderson</t>
  </si>
  <si>
    <t xml:space="preserve">Alex </t>
  </si>
  <si>
    <t>Pearson</t>
  </si>
  <si>
    <t>Amy</t>
  </si>
  <si>
    <t xml:space="preserve"> Fuller</t>
  </si>
  <si>
    <t>Anna</t>
  </si>
  <si>
    <t xml:space="preserve"> Robinson</t>
  </si>
  <si>
    <t>Robertson</t>
  </si>
  <si>
    <t>Thompson</t>
  </si>
  <si>
    <t xml:space="preserve">Bethan </t>
  </si>
  <si>
    <t>Etherington</t>
  </si>
  <si>
    <t>Zoe</t>
  </si>
  <si>
    <t xml:space="preserve"> Hewitson</t>
  </si>
  <si>
    <t xml:space="preserve"> Forster</t>
  </si>
  <si>
    <t>Abbie</t>
  </si>
  <si>
    <t xml:space="preserve"> Hearmon</t>
  </si>
  <si>
    <t xml:space="preserve">Hayley </t>
  </si>
  <si>
    <t xml:space="preserve">Hazelle </t>
  </si>
  <si>
    <t>Webster-Costella</t>
  </si>
  <si>
    <t>Mattinson</t>
  </si>
  <si>
    <t xml:space="preserve">Elise </t>
  </si>
  <si>
    <t>Wild</t>
  </si>
  <si>
    <t>Sarah</t>
  </si>
  <si>
    <t>Bell</t>
  </si>
  <si>
    <t>Lizzie</t>
  </si>
  <si>
    <t>Crambe</t>
  </si>
  <si>
    <t>Euan</t>
  </si>
  <si>
    <t>Brennan</t>
  </si>
  <si>
    <t>Tom</t>
  </si>
  <si>
    <t>Humphries</t>
  </si>
  <si>
    <t>Kyle</t>
  </si>
  <si>
    <t>Elliot</t>
  </si>
  <si>
    <t>Hutchinson</t>
  </si>
  <si>
    <t>Robert</t>
  </si>
  <si>
    <t>White</t>
  </si>
  <si>
    <t>Seb</t>
  </si>
  <si>
    <t>Christie</t>
  </si>
  <si>
    <t>David</t>
  </si>
  <si>
    <t>Lyon</t>
  </si>
  <si>
    <t>Will</t>
  </si>
  <si>
    <t>Gilroy</t>
  </si>
  <si>
    <t>Jacques</t>
  </si>
  <si>
    <t>Maurice</t>
  </si>
  <si>
    <t>Palmer</t>
  </si>
  <si>
    <t>Barrett</t>
  </si>
  <si>
    <t>Harvey</t>
  </si>
  <si>
    <t>Clacherty</t>
  </si>
  <si>
    <t>Isaac</t>
  </si>
  <si>
    <t>Maury</t>
  </si>
  <si>
    <t>Brown</t>
  </si>
  <si>
    <t>Botterill</t>
  </si>
  <si>
    <t>Louis</t>
  </si>
  <si>
    <t>Matt</t>
  </si>
  <si>
    <t>Finn</t>
  </si>
  <si>
    <t>Sheehan</t>
  </si>
  <si>
    <t>Lewis</t>
  </si>
  <si>
    <t>Pryke</t>
  </si>
  <si>
    <t>Calton-Seal</t>
  </si>
  <si>
    <t>James</t>
  </si>
  <si>
    <t>Lund</t>
  </si>
  <si>
    <t>Toby</t>
  </si>
  <si>
    <t>Osman</t>
  </si>
  <si>
    <t>Callum</t>
  </si>
  <si>
    <t>Halley</t>
  </si>
  <si>
    <t>Smith</t>
  </si>
  <si>
    <t>Angus</t>
  </si>
  <si>
    <t>Macmillan</t>
  </si>
  <si>
    <t>Peter</t>
  </si>
  <si>
    <t>Bowles</t>
  </si>
  <si>
    <t>Roe</t>
  </si>
  <si>
    <t>Catterall</t>
  </si>
  <si>
    <t>Blanchard</t>
  </si>
  <si>
    <t>Booth</t>
  </si>
  <si>
    <t>Spence</t>
  </si>
  <si>
    <t>Glen</t>
  </si>
  <si>
    <t>Ient</t>
  </si>
  <si>
    <t>Bruce</t>
  </si>
  <si>
    <t>Garratt</t>
  </si>
  <si>
    <t>Jarvis</t>
  </si>
  <si>
    <t>Frazer</t>
  </si>
  <si>
    <t>Max</t>
  </si>
  <si>
    <t>Hamer</t>
  </si>
  <si>
    <t>Mark</t>
  </si>
  <si>
    <t>Taylor</t>
  </si>
  <si>
    <t>Shane</t>
  </si>
  <si>
    <t>Hicks</t>
  </si>
  <si>
    <t>Overin</t>
  </si>
  <si>
    <t>Haggar</t>
  </si>
  <si>
    <t>Pye</t>
  </si>
  <si>
    <t>Veall</t>
  </si>
  <si>
    <t>Bobby</t>
  </si>
  <si>
    <t>Scarborough</t>
  </si>
  <si>
    <t>Nathaniel</t>
  </si>
  <si>
    <t>Welsby</t>
  </si>
  <si>
    <t>Bramley</t>
  </si>
  <si>
    <t>Stan</t>
  </si>
  <si>
    <t>Whitfield</t>
  </si>
  <si>
    <t>Chris</t>
  </si>
  <si>
    <t>Tilly</t>
  </si>
  <si>
    <t>Adamski</t>
  </si>
  <si>
    <t>Genna</t>
  </si>
  <si>
    <t>Suddes</t>
  </si>
  <si>
    <t>Eve</t>
  </si>
  <si>
    <t>Bower</t>
  </si>
  <si>
    <t>Chloe</t>
  </si>
  <si>
    <t>Calvert-Best</t>
  </si>
  <si>
    <t>Laura</t>
  </si>
  <si>
    <t>Jeal</t>
  </si>
  <si>
    <t>Eliza</t>
  </si>
  <si>
    <t>Parker-Hack</t>
  </si>
  <si>
    <t>Ruth</t>
  </si>
  <si>
    <t>Aber</t>
  </si>
  <si>
    <t>Turnbull</t>
  </si>
  <si>
    <t>Willow</t>
  </si>
  <si>
    <t>Andrew</t>
  </si>
  <si>
    <t>Tessa</t>
  </si>
  <si>
    <t>Buckley</t>
  </si>
  <si>
    <t>Saskia</t>
  </si>
  <si>
    <t>Bottomley</t>
  </si>
  <si>
    <t>Harriet</t>
  </si>
  <si>
    <t>Emma</t>
  </si>
  <si>
    <t>Clapton</t>
  </si>
  <si>
    <t>Cross</t>
  </si>
  <si>
    <t>Kirkham</t>
  </si>
  <si>
    <t>Alice</t>
  </si>
  <si>
    <t>Linaker</t>
  </si>
  <si>
    <t>Katarina</t>
  </si>
  <si>
    <t>Bonner</t>
  </si>
  <si>
    <t>Matilda</t>
  </si>
  <si>
    <t>Everitt</t>
  </si>
  <si>
    <t>Olivia</t>
  </si>
  <si>
    <t>Murray</t>
  </si>
  <si>
    <t>Phoebe</t>
  </si>
  <si>
    <t>Crawford</t>
  </si>
  <si>
    <t>Millie</t>
  </si>
  <si>
    <t>Gray</t>
  </si>
  <si>
    <t>Melechi</t>
  </si>
  <si>
    <t>Natasha</t>
  </si>
  <si>
    <t>Carter</t>
  </si>
  <si>
    <t>Samantha</t>
  </si>
  <si>
    <t>Baker-Jones</t>
  </si>
  <si>
    <t>Maddy</t>
  </si>
  <si>
    <t>Mastrolonardo</t>
  </si>
  <si>
    <t>Nicole</t>
  </si>
  <si>
    <t>Grenier</t>
  </si>
  <si>
    <t>Christiana</t>
  </si>
  <si>
    <t>Pain</t>
  </si>
  <si>
    <t>Mia</t>
  </si>
  <si>
    <t>Moore</t>
  </si>
  <si>
    <t>Molly</t>
  </si>
  <si>
    <t>Webster</t>
  </si>
  <si>
    <t>Jess</t>
  </si>
  <si>
    <t>Isaacs</t>
  </si>
  <si>
    <t>Howard</t>
  </si>
  <si>
    <t>Clare</t>
  </si>
  <si>
    <t>Jones</t>
  </si>
  <si>
    <t>Lucy</t>
  </si>
  <si>
    <t>Ireland</t>
  </si>
  <si>
    <t>Ciara</t>
  </si>
  <si>
    <t>Martin</t>
  </si>
  <si>
    <t>Rosalie</t>
  </si>
  <si>
    <t>Ellen</t>
  </si>
  <si>
    <t>Izzy</t>
  </si>
  <si>
    <t>Hannah</t>
  </si>
  <si>
    <t>Mainprize</t>
  </si>
  <si>
    <t>Julia</t>
  </si>
  <si>
    <t>Morgan  </t>
  </si>
  <si>
    <t>Kate</t>
  </si>
  <si>
    <t>Becky</t>
  </si>
  <si>
    <t>Mills</t>
  </si>
  <si>
    <t>Maria</t>
  </si>
  <si>
    <t>Connie</t>
  </si>
  <si>
    <t>O'Neill</t>
  </si>
  <si>
    <t>Josh</t>
  </si>
  <si>
    <t>Cowperthaite</t>
  </si>
  <si>
    <t xml:space="preserve">Daniel </t>
  </si>
  <si>
    <t>Warnes</t>
  </si>
  <si>
    <t>Curtis</t>
  </si>
  <si>
    <t>Dryden</t>
  </si>
  <si>
    <t xml:space="preserve">Nathan </t>
  </si>
  <si>
    <t>Woodall</t>
  </si>
  <si>
    <t>Raynor</t>
  </si>
  <si>
    <t xml:space="preserve">Oliver </t>
  </si>
  <si>
    <t>Jimson</t>
  </si>
  <si>
    <t xml:space="preserve">Oscar </t>
  </si>
  <si>
    <t xml:space="preserve">Kai </t>
  </si>
  <si>
    <t>Matthews</t>
  </si>
  <si>
    <t>Jackson</t>
  </si>
  <si>
    <t>Pierce</t>
  </si>
  <si>
    <t>Ditchburn</t>
  </si>
  <si>
    <t>Aiden</t>
  </si>
  <si>
    <t>Rigby</t>
  </si>
  <si>
    <t>Baker</t>
  </si>
  <si>
    <t>Plaice</t>
  </si>
  <si>
    <t>R</t>
  </si>
  <si>
    <t xml:space="preserve">Ibraham </t>
  </si>
  <si>
    <t>Abdullah</t>
  </si>
  <si>
    <t xml:space="preserve">Ben </t>
  </si>
  <si>
    <t>Greenwood</t>
  </si>
  <si>
    <t>Rodgers</t>
  </si>
  <si>
    <t>Reece</t>
  </si>
  <si>
    <t>O Brien</t>
  </si>
  <si>
    <t>Bousfield</t>
  </si>
  <si>
    <t>Matthew</t>
  </si>
  <si>
    <t>Hassam</t>
  </si>
  <si>
    <t>Ben Tiba</t>
  </si>
  <si>
    <t>Jacob</t>
  </si>
  <si>
    <t>Jardine</t>
  </si>
  <si>
    <t>Henry</t>
  </si>
  <si>
    <t>Johnson</t>
  </si>
  <si>
    <t>Willis</t>
  </si>
  <si>
    <t>Ferguson</t>
  </si>
  <si>
    <t>Tomes</t>
  </si>
  <si>
    <t xml:space="preserve">Charlie </t>
  </si>
  <si>
    <t>Race</t>
  </si>
  <si>
    <t>Harker</t>
  </si>
  <si>
    <t xml:space="preserve">Luke </t>
  </si>
  <si>
    <t>Metcalf</t>
  </si>
  <si>
    <t>John</t>
  </si>
  <si>
    <t>Ascough</t>
  </si>
  <si>
    <t>Harle</t>
  </si>
  <si>
    <t>Briggs</t>
  </si>
  <si>
    <t>Wright</t>
  </si>
  <si>
    <t>Joe</t>
  </si>
  <si>
    <t>Blesby</t>
  </si>
  <si>
    <t>Wayne</t>
  </si>
  <si>
    <t>Stephen</t>
  </si>
  <si>
    <t>McDougall</t>
  </si>
  <si>
    <t>Ross</t>
  </si>
  <si>
    <t>Ward</t>
  </si>
  <si>
    <t>TJ</t>
  </si>
  <si>
    <t>Gibson</t>
  </si>
  <si>
    <t>Conway</t>
  </si>
  <si>
    <t>Pickersgill</t>
  </si>
  <si>
    <t>Kerrison</t>
  </si>
  <si>
    <t xml:space="preserve">Graham </t>
  </si>
  <si>
    <t>Brimble</t>
  </si>
  <si>
    <t>Roper</t>
  </si>
  <si>
    <t>Francis</t>
  </si>
  <si>
    <t>Rebecca</t>
  </si>
  <si>
    <t>Hall</t>
  </si>
  <si>
    <t>Baines</t>
  </si>
  <si>
    <t>Erin</t>
  </si>
  <si>
    <t>Peters</t>
  </si>
  <si>
    <t>Todd</t>
  </si>
  <si>
    <t>Pippa</t>
  </si>
  <si>
    <t>Rudley</t>
  </si>
  <si>
    <t>Libby</t>
  </si>
  <si>
    <t>Hedger</t>
  </si>
  <si>
    <t>Hollie</t>
  </si>
  <si>
    <t>Rebeckha</t>
  </si>
  <si>
    <t>Kitchener</t>
  </si>
  <si>
    <t>C</t>
  </si>
  <si>
    <t>Barnbrook</t>
  </si>
  <si>
    <t xml:space="preserve">Isobel </t>
  </si>
  <si>
    <t>Wherritt</t>
  </si>
  <si>
    <t>Featherstone</t>
  </si>
  <si>
    <t>Lilly</t>
  </si>
  <si>
    <t>Brewer</t>
  </si>
  <si>
    <t>Anabelle</t>
  </si>
  <si>
    <t xml:space="preserve">Eve </t>
  </si>
  <si>
    <t>Russell</t>
  </si>
  <si>
    <t>Isabella</t>
  </si>
  <si>
    <t>Brining</t>
  </si>
  <si>
    <t xml:space="preserve">Alicia </t>
  </si>
  <si>
    <t>McInnes</t>
  </si>
  <si>
    <t>Tyreman</t>
  </si>
  <si>
    <t>Phobe</t>
  </si>
  <si>
    <t>Hattersley</t>
  </si>
  <si>
    <t>Ffion</t>
  </si>
  <si>
    <t>Langen</t>
  </si>
  <si>
    <t>Philippa</t>
  </si>
  <si>
    <t>Stone</t>
  </si>
  <si>
    <t>Wortley</t>
  </si>
  <si>
    <t>Grace</t>
  </si>
  <si>
    <t>Cuff</t>
  </si>
  <si>
    <t>Gemma</t>
  </si>
  <si>
    <t>Clark</t>
  </si>
  <si>
    <t xml:space="preserve">Isabel </t>
  </si>
  <si>
    <t>Pearce</t>
  </si>
  <si>
    <t xml:space="preserve">Sam </t>
  </si>
  <si>
    <t>Reed</t>
  </si>
  <si>
    <t xml:space="preserve">Alice </t>
  </si>
  <si>
    <t>Newbiggen</t>
  </si>
  <si>
    <t>Heaven</t>
  </si>
  <si>
    <t>March</t>
  </si>
  <si>
    <t>Joely</t>
  </si>
  <si>
    <t>Betterton</t>
  </si>
  <si>
    <t xml:space="preserve">Elana </t>
  </si>
  <si>
    <t>Swimson</t>
  </si>
  <si>
    <t>M</t>
  </si>
  <si>
    <t>Dee</t>
  </si>
  <si>
    <t>L</t>
  </si>
  <si>
    <t xml:space="preserve">Chloe </t>
  </si>
  <si>
    <t>Loredo</t>
  </si>
  <si>
    <t>McClen</t>
  </si>
  <si>
    <t>Beth</t>
  </si>
  <si>
    <t>Catherine</t>
  </si>
  <si>
    <t>Wilson</t>
  </si>
  <si>
    <t>Cara</t>
  </si>
  <si>
    <t>Ritchie</t>
  </si>
  <si>
    <t>Dowd</t>
  </si>
  <si>
    <t>Hogg</t>
  </si>
  <si>
    <t>Ollie</t>
  </si>
  <si>
    <t>Sutton</t>
  </si>
  <si>
    <t>Cunningham</t>
  </si>
  <si>
    <t>Glover</t>
  </si>
  <si>
    <t>Cooper</t>
  </si>
  <si>
    <t>Leodhais</t>
  </si>
  <si>
    <t>MacPherson</t>
  </si>
  <si>
    <t>Bromley</t>
  </si>
  <si>
    <t>Walton</t>
  </si>
  <si>
    <t>Edward</t>
  </si>
  <si>
    <t>McLean</t>
  </si>
  <si>
    <t>Jamie</t>
  </si>
  <si>
    <t>Dick</t>
  </si>
  <si>
    <t>Outterside</t>
  </si>
  <si>
    <t xml:space="preserve">Kieran </t>
  </si>
  <si>
    <t>Hedley</t>
  </si>
  <si>
    <t>Ewan</t>
  </si>
  <si>
    <t>Cassidy</t>
  </si>
  <si>
    <t>Hopkins</t>
  </si>
  <si>
    <t>Jonny</t>
  </si>
  <si>
    <t>Christopher</t>
  </si>
  <si>
    <t>Jed</t>
  </si>
  <si>
    <t>Kelly</t>
  </si>
  <si>
    <t xml:space="preserve">Hugo </t>
  </si>
  <si>
    <t>Storey</t>
  </si>
  <si>
    <t>Philip</t>
  </si>
  <si>
    <t>Kirby</t>
  </si>
  <si>
    <t>Roney</t>
  </si>
  <si>
    <t>Thirlwell</t>
  </si>
  <si>
    <t>Kirk</t>
  </si>
  <si>
    <t>Foreman</t>
  </si>
  <si>
    <t>Potts</t>
  </si>
  <si>
    <t>Phillip</t>
  </si>
  <si>
    <t>Winkler</t>
  </si>
  <si>
    <t>Ryan</t>
  </si>
  <si>
    <t>Green</t>
  </si>
  <si>
    <t>Cox</t>
  </si>
  <si>
    <t>Fergus</t>
  </si>
  <si>
    <t>Robinson</t>
  </si>
  <si>
    <t>Routledge</t>
  </si>
  <si>
    <t>Hill</t>
  </si>
  <si>
    <t>Ciaran</t>
  </si>
  <si>
    <t>Adamson</t>
  </si>
  <si>
    <t>Leng</t>
  </si>
  <si>
    <t>Cartwright</t>
  </si>
  <si>
    <t>Lowes</t>
  </si>
  <si>
    <t>Alister</t>
  </si>
  <si>
    <t>Maxwell-Gray</t>
  </si>
  <si>
    <t xml:space="preserve">Jacob </t>
  </si>
  <si>
    <t>Currie</t>
  </si>
  <si>
    <t>Caldwell</t>
  </si>
  <si>
    <t>Turton</t>
  </si>
  <si>
    <t>Ewart</t>
  </si>
  <si>
    <t>Bolam</t>
  </si>
  <si>
    <t>Jake</t>
  </si>
  <si>
    <t>Jansen</t>
  </si>
  <si>
    <t>Stewart</t>
  </si>
  <si>
    <t>Scott</t>
  </si>
  <si>
    <t>Tristan</t>
  </si>
  <si>
    <t>Peel</t>
  </si>
  <si>
    <t>Todhunter</t>
  </si>
  <si>
    <t>Calum</t>
  </si>
  <si>
    <t>Tindle</t>
  </si>
  <si>
    <t>Jonnie</t>
  </si>
  <si>
    <t>Nisbet</t>
  </si>
  <si>
    <t>Carr</t>
  </si>
  <si>
    <t>Rhian</t>
  </si>
  <si>
    <t>Purves</t>
  </si>
  <si>
    <t>Isobel</t>
  </si>
  <si>
    <t>Chaudhry</t>
  </si>
  <si>
    <t>Jane</t>
  </si>
  <si>
    <t>Chantelle</t>
  </si>
  <si>
    <t>Ree</t>
  </si>
  <si>
    <t>Sajjanhar</t>
  </si>
  <si>
    <t>Lauren</t>
  </si>
  <si>
    <t>McGlen</t>
  </si>
  <si>
    <t>Ricketts</t>
  </si>
  <si>
    <t>Francesca</t>
  </si>
  <si>
    <t>Burrin</t>
  </si>
  <si>
    <t>Large</t>
  </si>
  <si>
    <t>Rees</t>
  </si>
  <si>
    <t>Callie</t>
  </si>
  <si>
    <t>Henderson</t>
  </si>
  <si>
    <t>Alannah</t>
  </si>
  <si>
    <t>Browne</t>
  </si>
  <si>
    <t>Seymour</t>
  </si>
  <si>
    <t>Rhianna</t>
  </si>
  <si>
    <t>Nitsch</t>
  </si>
  <si>
    <t>Waugh</t>
  </si>
  <si>
    <t>Ellie</t>
  </si>
  <si>
    <t>Mahon</t>
  </si>
  <si>
    <t>Chelsea</t>
  </si>
  <si>
    <t>Williamson</t>
  </si>
  <si>
    <t>Rank</t>
  </si>
  <si>
    <t>Helen</t>
  </si>
  <si>
    <t>Blades</t>
  </si>
  <si>
    <t>Stephanie</t>
  </si>
  <si>
    <t>Patten</t>
  </si>
  <si>
    <t>Maddi</t>
  </si>
  <si>
    <t>Quigley</t>
  </si>
  <si>
    <t>Holly</t>
  </si>
  <si>
    <t>Matheson</t>
  </si>
  <si>
    <t>Thorne</t>
  </si>
  <si>
    <t>Katya</t>
  </si>
  <si>
    <t>Hunt</t>
  </si>
  <si>
    <t>Carpenter</t>
  </si>
  <si>
    <t>Cottee</t>
  </si>
  <si>
    <t>Rosie</t>
  </si>
  <si>
    <t>Murton</t>
  </si>
  <si>
    <t>Charlie</t>
  </si>
  <si>
    <t>Robyn</t>
  </si>
  <si>
    <t>Charlotte</t>
  </si>
  <si>
    <t>Jewell</t>
  </si>
  <si>
    <t>Cecily</t>
  </si>
  <si>
    <t>Georgia</t>
  </si>
  <si>
    <t>Darwent</t>
  </si>
  <si>
    <t>Florence</t>
  </si>
  <si>
    <t>McPate</t>
  </si>
  <si>
    <t>Alison</t>
  </si>
  <si>
    <t>Amber</t>
  </si>
  <si>
    <t>Cormack</t>
  </si>
  <si>
    <t>Woolley</t>
  </si>
  <si>
    <t>Sheerin</t>
  </si>
  <si>
    <t>Emilia</t>
  </si>
  <si>
    <t>Collier</t>
  </si>
  <si>
    <t>Fraser</t>
  </si>
  <si>
    <t>Baston</t>
  </si>
  <si>
    <t>Howarth</t>
  </si>
  <si>
    <t>Gabrielle</t>
  </si>
  <si>
    <t>Elizabeth</t>
  </si>
  <si>
    <t>Mooney</t>
  </si>
  <si>
    <t>Flockhart</t>
  </si>
  <si>
    <t>Warburton</t>
  </si>
  <si>
    <t>Pease</t>
  </si>
  <si>
    <t>Buswell</t>
  </si>
  <si>
    <t>Caroline</t>
  </si>
  <si>
    <t>Hudson</t>
  </si>
  <si>
    <t>Eli</t>
  </si>
  <si>
    <t>Time</t>
  </si>
  <si>
    <t>Peverley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</si>
</sst>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2"/>
      <name val="Times New Roman"/>
      <family val="1"/>
    </font>
    <font>
      <sz val="10"/>
      <name val="MS Sans Serif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7" fillId="0" borderId="0"/>
    <xf numFmtId="0" fontId="9" fillId="0" borderId="0"/>
  </cellStyleXfs>
  <cellXfs count="5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Border="1" applyAlignment="1"/>
    <xf numFmtId="0" fontId="8" fillId="0" borderId="1" xfId="0" applyFont="1" applyFill="1" applyBorder="1" applyAlignment="1"/>
    <xf numFmtId="0" fontId="8" fillId="0" borderId="1" xfId="1" applyFont="1" applyFill="1" applyBorder="1" applyAlignment="1">
      <alignment horizontal="left"/>
    </xf>
    <xf numFmtId="0" fontId="8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8" fillId="0" borderId="1" xfId="0" applyFont="1" applyBorder="1" applyAlignment="1">
      <alignment horizontal="left" wrapText="1"/>
    </xf>
    <xf numFmtId="0" fontId="8" fillId="0" borderId="1" xfId="1" applyFont="1" applyFill="1" applyBorder="1" applyAlignment="1"/>
    <xf numFmtId="0" fontId="8" fillId="0" borderId="1" xfId="0" applyFont="1" applyFill="1" applyBorder="1" applyAlignment="1">
      <alignment wrapText="1"/>
    </xf>
    <xf numFmtId="0" fontId="8" fillId="0" borderId="1" xfId="3" applyFont="1" applyFill="1" applyBorder="1" applyAlignment="1"/>
    <xf numFmtId="49" fontId="0" fillId="0" borderId="1" xfId="0" applyNumberFormat="1" applyBorder="1"/>
    <xf numFmtId="49" fontId="8" fillId="0" borderId="1" xfId="1" applyNumberFormat="1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wrapText="1"/>
    </xf>
    <xf numFmtId="49" fontId="8" fillId="0" borderId="1" xfId="0" applyNumberFormat="1" applyFont="1" applyBorder="1" applyAlignment="1">
      <alignment wrapText="1"/>
    </xf>
    <xf numFmtId="49" fontId="8" fillId="0" borderId="1" xfId="0" applyNumberFormat="1" applyFont="1" applyBorder="1" applyAlignment="1">
      <alignment horizontal="left"/>
    </xf>
    <xf numFmtId="49" fontId="8" fillId="0" borderId="1" xfId="0" applyNumberFormat="1" applyFont="1" applyBorder="1" applyAlignment="1"/>
    <xf numFmtId="0" fontId="0" fillId="0" borderId="1" xfId="0" applyBorder="1" applyAlignment="1">
      <alignment horizontal="center" vertical="center"/>
    </xf>
    <xf numFmtId="0" fontId="8" fillId="0" borderId="1" xfId="2" applyFont="1" applyFill="1" applyBorder="1" applyAlignment="1"/>
    <xf numFmtId="0" fontId="8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/>
    <xf numFmtId="0" fontId="10" fillId="0" borderId="1" xfId="0" applyFont="1" applyBorder="1" applyAlignment="1">
      <alignment horizontal="center"/>
    </xf>
    <xf numFmtId="0" fontId="0" fillId="0" borderId="6" xfId="0" applyBorder="1"/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1" xfId="0" applyFill="1" applyBorder="1"/>
  </cellXfs>
  <cellStyles count="4">
    <cellStyle name="Normal" xfId="0" builtinId="0"/>
    <cellStyle name="Normal 2" xfId="1"/>
    <cellStyle name="Normal_Boys" xfId="2"/>
    <cellStyle name="Normal_DXCTEAM" xfId="3"/>
  </cellStyles>
  <dxfs count="32"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-0.2499465926084170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DA4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523875</xdr:colOff>
      <xdr:row>1</xdr:row>
      <xdr:rowOff>66675</xdr:rowOff>
    </xdr:from>
    <xdr:to>
      <xdr:col>8</xdr:col>
      <xdr:colOff>447675</xdr:colOff>
      <xdr:row>2</xdr:row>
      <xdr:rowOff>638175</xdr:rowOff>
    </xdr:to>
    <xdr:grpSp>
      <xdr:nvGrpSpPr>
        <xdr:cNvPr id="6" name="Group 5"/>
        <xdr:cNvGrpSpPr/>
      </xdr:nvGrpSpPr>
      <xdr:grpSpPr>
        <a:xfrm>
          <a:off x="3048000" y="257175"/>
          <a:ext cx="4487863" cy="762000"/>
          <a:chOff x="2438400" y="190500"/>
          <a:chExt cx="5133975" cy="762000"/>
        </a:xfrm>
      </xdr:grpSpPr>
      <xdr:pic>
        <xdr:nvPicPr>
          <xdr:cNvPr id="2" name="Picture 1" descr="Badge (Jpeg)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2438400" y="200025"/>
            <a:ext cx="800100" cy="742950"/>
          </a:xfrm>
          <a:prstGeom prst="rect">
            <a:avLst/>
          </a:prstGeom>
          <a:noFill/>
        </xdr:spPr>
      </xdr:pic>
      <xdr:pic>
        <xdr:nvPicPr>
          <xdr:cNvPr id="3" name="Picture 2" descr="600px-Flag_of_Northumberland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/>
          <a:stretch>
            <a:fillRect/>
          </a:stretch>
        </xdr:blipFill>
        <xdr:spPr bwMode="auto">
          <a:xfrm>
            <a:off x="3600450" y="285750"/>
            <a:ext cx="952500" cy="666750"/>
          </a:xfrm>
          <a:prstGeom prst="rect">
            <a:avLst/>
          </a:prstGeom>
          <a:noFill/>
        </xdr:spPr>
      </xdr:pic>
      <xdr:pic>
        <xdr:nvPicPr>
          <xdr:cNvPr id="4" name="Picture 3" descr="89a66f989251b02e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/>
          <a:srcRect/>
          <a:stretch>
            <a:fillRect/>
          </a:stretch>
        </xdr:blipFill>
        <xdr:spPr bwMode="auto">
          <a:xfrm>
            <a:off x="5095875" y="228600"/>
            <a:ext cx="1028700" cy="676275"/>
          </a:xfrm>
          <a:prstGeom prst="rect">
            <a:avLst/>
          </a:prstGeom>
          <a:noFill/>
        </xdr:spPr>
      </xdr:pic>
      <xdr:pic>
        <xdr:nvPicPr>
          <xdr:cNvPr id="5" name="Picture 4" descr="cleveland badge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/>
          <a:srcRect/>
          <a:stretch>
            <a:fillRect/>
          </a:stretch>
        </xdr:blipFill>
        <xdr:spPr bwMode="auto">
          <a:xfrm>
            <a:off x="6667500" y="190500"/>
            <a:ext cx="904875" cy="742950"/>
          </a:xfrm>
          <a:prstGeom prst="rect">
            <a:avLst/>
          </a:prstGeom>
          <a:noFill/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showRowColHeaders="0" tabSelected="1" zoomScale="120" zoomScaleNormal="120" workbookViewId="0">
      <selection activeCell="G14" sqref="G14"/>
    </sheetView>
  </sheetViews>
  <sheetFormatPr defaultRowHeight="15" x14ac:dyDescent="0.25"/>
  <cols>
    <col min="1" max="1" width="16" bestFit="1" customWidth="1"/>
    <col min="2" max="5" width="11" bestFit="1" customWidth="1"/>
    <col min="6" max="7" width="17.5703125" bestFit="1" customWidth="1"/>
    <col min="8" max="9" width="11.28515625" bestFit="1" customWidth="1"/>
    <col min="10" max="11" width="11.28515625" customWidth="1"/>
    <col min="12" max="12" width="7.42578125" bestFit="1" customWidth="1"/>
  </cols>
  <sheetData>
    <row r="1" spans="1:12" ht="15" customHeight="1" x14ac:dyDescent="0.2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2" ht="15" customHeight="1" x14ac:dyDescent="0.25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12" ht="56.25" customHeigh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</row>
    <row r="4" spans="1:12" ht="46.5" customHeight="1" x14ac:dyDescent="0.2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12" x14ac:dyDescent="0.25">
      <c r="J5" s="49" t="s">
        <v>29</v>
      </c>
      <c r="K5" s="49"/>
      <c r="L5" s="49"/>
    </row>
    <row r="6" spans="1:12" x14ac:dyDescent="0.25">
      <c r="A6" s="1" t="s">
        <v>6</v>
      </c>
      <c r="B6" s="1" t="s">
        <v>13</v>
      </c>
      <c r="C6" s="1" t="s">
        <v>17</v>
      </c>
      <c r="D6" s="1" t="s">
        <v>24</v>
      </c>
      <c r="E6" s="1" t="s">
        <v>18</v>
      </c>
      <c r="F6" s="1" t="s">
        <v>26</v>
      </c>
      <c r="G6" s="1" t="s">
        <v>25</v>
      </c>
      <c r="H6" s="1" t="s">
        <v>16</v>
      </c>
      <c r="I6" s="1" t="s">
        <v>20</v>
      </c>
      <c r="J6" s="7" t="s">
        <v>27</v>
      </c>
      <c r="K6" s="7" t="s">
        <v>28</v>
      </c>
      <c r="L6" s="1" t="s">
        <v>7</v>
      </c>
    </row>
    <row r="7" spans="1:12" ht="15" customHeight="1" x14ac:dyDescent="0.25">
      <c r="A7" s="2" t="s">
        <v>4</v>
      </c>
      <c r="B7" s="11">
        <f>'MB Results'!J9</f>
        <v>165</v>
      </c>
      <c r="C7" s="11">
        <f>'MG Results'!J8</f>
        <v>126</v>
      </c>
      <c r="D7" s="11">
        <f>'JB Results'!J8</f>
        <v>149</v>
      </c>
      <c r="E7" s="11">
        <f>'JG Results'!J9</f>
        <v>83</v>
      </c>
      <c r="F7" s="11">
        <f>'IB Results'!J8</f>
        <v>184</v>
      </c>
      <c r="G7" s="11">
        <f>'IG Results'!J8</f>
        <v>166</v>
      </c>
      <c r="H7" s="11">
        <f>'SB Results'!J7</f>
        <v>153</v>
      </c>
      <c r="I7" s="11">
        <v>200</v>
      </c>
      <c r="J7" s="11">
        <f>B7+D7+F7+H7</f>
        <v>651</v>
      </c>
      <c r="K7" s="11">
        <f>C7+E7+G7+I7</f>
        <v>575</v>
      </c>
      <c r="L7" s="3">
        <f>B7+C7+D7+E7+F7+G7+H7+I7</f>
        <v>1226</v>
      </c>
    </row>
    <row r="8" spans="1:12" ht="15" customHeight="1" x14ac:dyDescent="0.25">
      <c r="A8" s="2" t="s">
        <v>5</v>
      </c>
      <c r="B8" s="11">
        <f>'MB Results'!J10</f>
        <v>0</v>
      </c>
      <c r="C8" s="11">
        <f>'MG Results'!J9</f>
        <v>0</v>
      </c>
      <c r="D8" s="11">
        <f>'JB Results'!J9</f>
        <v>0</v>
      </c>
      <c r="E8" s="11">
        <f>'JG Results'!J10</f>
        <v>0</v>
      </c>
      <c r="F8" s="11">
        <f>'IB Results'!J9</f>
        <v>0</v>
      </c>
      <c r="G8" s="11">
        <f>'IG Results'!J9</f>
        <v>0</v>
      </c>
      <c r="H8" s="11">
        <f>'SB Results'!J8</f>
        <v>0</v>
      </c>
      <c r="I8" s="11">
        <v>0</v>
      </c>
      <c r="J8" s="51">
        <f t="shared" ref="J8:J11" si="0">B8+D8+F8+H8</f>
        <v>0</v>
      </c>
      <c r="K8" s="51">
        <f t="shared" ref="K8:K11" si="1">C8+E8+G8+I8</f>
        <v>0</v>
      </c>
      <c r="L8" s="52">
        <f t="shared" ref="L8:L11" si="2">B8+C8+D8+E8+F8+G8+H8+I8</f>
        <v>0</v>
      </c>
    </row>
    <row r="9" spans="1:12" ht="15" customHeight="1" x14ac:dyDescent="0.25">
      <c r="A9" s="2" t="s">
        <v>2</v>
      </c>
      <c r="B9" s="11">
        <f>'MB Results'!J11</f>
        <v>70</v>
      </c>
      <c r="C9" s="11">
        <f>'MG Results'!J10</f>
        <v>75</v>
      </c>
      <c r="D9" s="50">
        <f>'JB Results'!J10</f>
        <v>40</v>
      </c>
      <c r="E9" s="50">
        <f>'JG Results'!J11</f>
        <v>63</v>
      </c>
      <c r="F9" s="50">
        <f>'IB Results'!J10</f>
        <v>43</v>
      </c>
      <c r="G9" s="11">
        <f>'IG Results'!J10</f>
        <v>69</v>
      </c>
      <c r="H9" s="11">
        <f>'SB Results'!J9</f>
        <v>74</v>
      </c>
      <c r="I9" s="50">
        <f>'SG Results'!J9</f>
        <v>42</v>
      </c>
      <c r="J9" s="51">
        <f t="shared" si="0"/>
        <v>227</v>
      </c>
      <c r="K9" s="51">
        <f t="shared" si="1"/>
        <v>249</v>
      </c>
      <c r="L9" s="52">
        <f t="shared" si="2"/>
        <v>476</v>
      </c>
    </row>
    <row r="10" spans="1:12" ht="15" customHeight="1" x14ac:dyDescent="0.25">
      <c r="A10" s="2" t="s">
        <v>3</v>
      </c>
      <c r="B10" s="50">
        <f>'MB Results'!J12</f>
        <v>66</v>
      </c>
      <c r="C10" s="50">
        <f>'MG Results'!J11</f>
        <v>55</v>
      </c>
      <c r="D10" s="11">
        <f>'JB Results'!J11</f>
        <v>70</v>
      </c>
      <c r="E10" s="11">
        <f>'JG Results'!J12</f>
        <v>94</v>
      </c>
      <c r="F10" s="11">
        <f>'IB Results'!J11</f>
        <v>85</v>
      </c>
      <c r="G10" s="11">
        <f>'IG Results'!J11</f>
        <v>60</v>
      </c>
      <c r="H10" s="11">
        <f>'SB Results'!J10</f>
        <v>68</v>
      </c>
      <c r="I10" s="11">
        <v>200</v>
      </c>
      <c r="J10" s="51">
        <f t="shared" si="0"/>
        <v>289</v>
      </c>
      <c r="K10" s="51">
        <f t="shared" si="1"/>
        <v>409</v>
      </c>
      <c r="L10" s="52">
        <f t="shared" si="2"/>
        <v>698</v>
      </c>
    </row>
    <row r="11" spans="1:12" x14ac:dyDescent="0.25">
      <c r="A11" s="6" t="s">
        <v>23</v>
      </c>
      <c r="B11" s="11">
        <f>'MB Results'!J13</f>
        <v>70</v>
      </c>
      <c r="C11" s="11">
        <f>'MG Results'!J12</f>
        <v>88</v>
      </c>
      <c r="D11" s="11">
        <f>'JB Results'!J12</f>
        <v>73</v>
      </c>
      <c r="E11" s="11">
        <f>'JG Results'!J13</f>
        <v>72</v>
      </c>
      <c r="F11" s="11">
        <f>'IB Results'!J12</f>
        <v>63</v>
      </c>
      <c r="G11" s="50">
        <f>'IG Results'!J12</f>
        <v>57</v>
      </c>
      <c r="H11" s="50">
        <f>'SB Results'!J11</f>
        <v>43</v>
      </c>
      <c r="I11" s="11">
        <v>200</v>
      </c>
      <c r="J11" s="51">
        <f t="shared" si="0"/>
        <v>249</v>
      </c>
      <c r="K11" s="51">
        <f t="shared" si="1"/>
        <v>417</v>
      </c>
      <c r="L11" s="52">
        <f t="shared" si="2"/>
        <v>666</v>
      </c>
    </row>
  </sheetData>
  <sheetProtection selectLockedCells="1" selectUnlockedCells="1"/>
  <mergeCells count="2">
    <mergeCell ref="A1:L4"/>
    <mergeCell ref="J5:L5"/>
  </mergeCells>
  <conditionalFormatting sqref="L7:L11">
    <cfRule type="cellIs" dxfId="31" priority="7" operator="equal">
      <formula>SMALL(L$7:L$11,3)</formula>
    </cfRule>
    <cfRule type="cellIs" dxfId="30" priority="8" operator="equal">
      <formula>SMALL($L$7:$L$11,2)</formula>
    </cfRule>
    <cfRule type="cellIs" dxfId="29" priority="9" operator="equal">
      <formula>SMALL(L$7:L$11,1)</formula>
    </cfRule>
  </conditionalFormatting>
  <conditionalFormatting sqref="J7:J11">
    <cfRule type="cellIs" dxfId="28" priority="4" operator="equal">
      <formula>SMALL($J$7:$J$11,3)</formula>
    </cfRule>
    <cfRule type="cellIs" dxfId="27" priority="5" operator="equal">
      <formula>SMALL(J$7:J$11,2)</formula>
    </cfRule>
    <cfRule type="cellIs" dxfId="26" priority="6" operator="equal">
      <formula>SMALL(J$7:J$11,1)</formula>
    </cfRule>
  </conditionalFormatting>
  <conditionalFormatting sqref="K7:K11">
    <cfRule type="cellIs" dxfId="25" priority="1" operator="equal">
      <formula>SMALL($K$7:$K$11,3)</formula>
    </cfRule>
    <cfRule type="cellIs" dxfId="24" priority="2" operator="equal">
      <formula>SMALL($K$7:$K$11,2)</formula>
    </cfRule>
    <cfRule type="cellIs" dxfId="23" priority="3" operator="equal">
      <formula>SMALL($K$7:$K$11,1)</formula>
    </cfRule>
  </conditionalFormatting>
  <pageMargins left="0.7" right="0.7" top="0.75" bottom="0.75" header="0.3" footer="0.3"/>
  <pageSetup paperSize="9" scale="88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V105"/>
  <sheetViews>
    <sheetView showGridLines="0" topLeftCell="A37" zoomScale="60" zoomScaleNormal="60" workbookViewId="0">
      <selection activeCell="N65" sqref="N65"/>
    </sheetView>
  </sheetViews>
  <sheetFormatPr defaultRowHeight="15" x14ac:dyDescent="0.25"/>
  <cols>
    <col min="1" max="1" width="2.140625" customWidth="1"/>
    <col min="2" max="2" width="11.28515625" bestFit="1" customWidth="1"/>
    <col min="3" max="3" width="12.7109375" bestFit="1" customWidth="1"/>
    <col min="4" max="4" width="14.7109375" bestFit="1" customWidth="1"/>
    <col min="5" max="5" width="17.7109375" bestFit="1" customWidth="1"/>
    <col min="6" max="6" width="14.85546875" bestFit="1" customWidth="1"/>
    <col min="7" max="7" width="2.5703125" customWidth="1"/>
    <col min="8" max="8" width="11.28515625" bestFit="1" customWidth="1"/>
    <col min="9" max="9" width="13.28515625" bestFit="1" customWidth="1"/>
    <col min="10" max="11" width="17.7109375" bestFit="1" customWidth="1"/>
    <col min="12" max="12" width="14.85546875" bestFit="1" customWidth="1"/>
    <col min="13" max="13" width="2" customWidth="1"/>
    <col min="14" max="14" width="11.28515625" bestFit="1" customWidth="1"/>
    <col min="15" max="15" width="12.7109375" bestFit="1" customWidth="1"/>
    <col min="16" max="16" width="13" bestFit="1" customWidth="1"/>
    <col min="17" max="17" width="17.7109375" bestFit="1" customWidth="1"/>
    <col min="18" max="18" width="14.85546875" bestFit="1" customWidth="1"/>
    <col min="19" max="19" width="1.5703125" customWidth="1"/>
    <col min="20" max="20" width="11.28515625" bestFit="1" customWidth="1"/>
    <col min="21" max="21" width="12.7109375" bestFit="1" customWidth="1"/>
    <col min="22" max="22" width="14.42578125" bestFit="1" customWidth="1"/>
    <col min="23" max="23" width="17.7109375" bestFit="1" customWidth="1"/>
    <col min="24" max="24" width="14.85546875" bestFit="1" customWidth="1"/>
    <col min="25" max="25" width="1.5703125" customWidth="1"/>
    <col min="26" max="26" width="11.28515625" bestFit="1" customWidth="1"/>
    <col min="27" max="27" width="12.7109375" bestFit="1" customWidth="1"/>
    <col min="28" max="28" width="14.140625" bestFit="1" customWidth="1"/>
    <col min="29" max="29" width="17.7109375" bestFit="1" customWidth="1"/>
    <col min="30" max="30" width="14.85546875" bestFit="1" customWidth="1"/>
    <col min="31" max="31" width="1.42578125" customWidth="1"/>
    <col min="32" max="32" width="11.28515625" bestFit="1" customWidth="1"/>
    <col min="33" max="33" width="13" bestFit="1" customWidth="1"/>
    <col min="34" max="34" width="16.85546875" bestFit="1" customWidth="1"/>
    <col min="35" max="35" width="17.7109375" bestFit="1" customWidth="1"/>
    <col min="36" max="36" width="14.85546875" bestFit="1" customWidth="1"/>
    <col min="37" max="37" width="1.42578125" customWidth="1"/>
    <col min="38" max="38" width="11.28515625" bestFit="1" customWidth="1"/>
    <col min="39" max="39" width="12.7109375" bestFit="1" customWidth="1"/>
    <col min="40" max="40" width="16.85546875" bestFit="1" customWidth="1"/>
    <col min="41" max="41" width="17.7109375" bestFit="1" customWidth="1"/>
    <col min="42" max="42" width="14.85546875" bestFit="1" customWidth="1"/>
    <col min="43" max="43" width="1.7109375" customWidth="1"/>
    <col min="44" max="44" width="11.28515625" bestFit="1" customWidth="1"/>
    <col min="45" max="45" width="12.7109375" bestFit="1" customWidth="1"/>
    <col min="46" max="46" width="19" bestFit="1" customWidth="1"/>
    <col min="47" max="47" width="17.7109375" bestFit="1" customWidth="1"/>
    <col min="48" max="48" width="14.85546875" bestFit="1" customWidth="1"/>
  </cols>
  <sheetData>
    <row r="2" spans="2:48" x14ac:dyDescent="0.25">
      <c r="B2" s="49" t="s">
        <v>13</v>
      </c>
      <c r="C2" s="49"/>
      <c r="D2" s="49"/>
      <c r="E2" s="49"/>
      <c r="F2" s="49"/>
      <c r="H2" s="49" t="s">
        <v>14</v>
      </c>
      <c r="I2" s="49"/>
      <c r="J2" s="49"/>
      <c r="K2" s="49"/>
      <c r="L2" s="49"/>
      <c r="N2" s="49" t="s">
        <v>15</v>
      </c>
      <c r="O2" s="49"/>
      <c r="P2" s="49"/>
      <c r="Q2" s="49"/>
      <c r="R2" s="49"/>
      <c r="T2" s="49" t="s">
        <v>16</v>
      </c>
      <c r="U2" s="49"/>
      <c r="V2" s="49"/>
      <c r="W2" s="49"/>
      <c r="X2" s="49"/>
      <c r="Z2" s="49" t="s">
        <v>17</v>
      </c>
      <c r="AA2" s="49"/>
      <c r="AB2" s="49"/>
      <c r="AC2" s="49"/>
      <c r="AD2" s="49"/>
      <c r="AF2" s="49" t="s">
        <v>18</v>
      </c>
      <c r="AG2" s="49"/>
      <c r="AH2" s="49"/>
      <c r="AI2" s="49"/>
      <c r="AJ2" s="49"/>
      <c r="AL2" s="49" t="s">
        <v>19</v>
      </c>
      <c r="AM2" s="49"/>
      <c r="AN2" s="49"/>
      <c r="AO2" s="49"/>
      <c r="AP2" s="49"/>
      <c r="AR2" s="49" t="s">
        <v>20</v>
      </c>
      <c r="AS2" s="49"/>
      <c r="AT2" s="49"/>
      <c r="AU2" s="49"/>
      <c r="AV2" s="49"/>
    </row>
    <row r="3" spans="2:48" x14ac:dyDescent="0.25">
      <c r="B3" s="1" t="s">
        <v>9</v>
      </c>
      <c r="C3" s="1" t="s">
        <v>10</v>
      </c>
      <c r="D3" s="1" t="s">
        <v>11</v>
      </c>
      <c r="E3" s="1" t="s">
        <v>1</v>
      </c>
      <c r="F3" s="1" t="s">
        <v>12</v>
      </c>
      <c r="H3" s="1" t="s">
        <v>9</v>
      </c>
      <c r="I3" s="1" t="s">
        <v>10</v>
      </c>
      <c r="J3" s="1" t="s">
        <v>11</v>
      </c>
      <c r="K3" s="1" t="s">
        <v>1</v>
      </c>
      <c r="L3" s="1" t="s">
        <v>12</v>
      </c>
      <c r="N3" s="1" t="s">
        <v>9</v>
      </c>
      <c r="O3" s="1" t="s">
        <v>10</v>
      </c>
      <c r="P3" s="1" t="s">
        <v>11</v>
      </c>
      <c r="Q3" s="1" t="s">
        <v>1</v>
      </c>
      <c r="R3" s="1" t="s">
        <v>12</v>
      </c>
      <c r="T3" s="1" t="s">
        <v>9</v>
      </c>
      <c r="U3" s="1" t="s">
        <v>10</v>
      </c>
      <c r="V3" s="1" t="s">
        <v>11</v>
      </c>
      <c r="W3" s="1" t="s">
        <v>1</v>
      </c>
      <c r="X3" s="1" t="s">
        <v>12</v>
      </c>
      <c r="Z3" s="1" t="s">
        <v>9</v>
      </c>
      <c r="AA3" s="1" t="s">
        <v>10</v>
      </c>
      <c r="AB3" s="1" t="s">
        <v>11</v>
      </c>
      <c r="AC3" s="1" t="s">
        <v>1</v>
      </c>
      <c r="AD3" s="1" t="s">
        <v>12</v>
      </c>
      <c r="AF3" s="1" t="s">
        <v>9</v>
      </c>
      <c r="AG3" s="1" t="s">
        <v>10</v>
      </c>
      <c r="AH3" s="1" t="s">
        <v>11</v>
      </c>
      <c r="AI3" s="1" t="s">
        <v>1</v>
      </c>
      <c r="AJ3" s="1" t="s">
        <v>12</v>
      </c>
      <c r="AL3" s="1" t="s">
        <v>9</v>
      </c>
      <c r="AM3" s="1" t="s">
        <v>10</v>
      </c>
      <c r="AN3" s="1" t="s">
        <v>11</v>
      </c>
      <c r="AO3" s="1" t="s">
        <v>1</v>
      </c>
      <c r="AP3" s="1" t="s">
        <v>12</v>
      </c>
      <c r="AR3" s="1" t="s">
        <v>9</v>
      </c>
      <c r="AS3" s="1" t="s">
        <v>10</v>
      </c>
      <c r="AT3" s="1" t="s">
        <v>11</v>
      </c>
      <c r="AU3" s="1" t="s">
        <v>1</v>
      </c>
      <c r="AV3" s="1" t="s">
        <v>12</v>
      </c>
    </row>
    <row r="4" spans="2:48" x14ac:dyDescent="0.25">
      <c r="B4" s="25">
        <v>1</v>
      </c>
      <c r="C4" s="25" t="s">
        <v>381</v>
      </c>
      <c r="D4" s="25" t="s">
        <v>382</v>
      </c>
      <c r="E4" s="25" t="s">
        <v>4</v>
      </c>
      <c r="F4" s="25" t="s">
        <v>30</v>
      </c>
      <c r="H4" s="25">
        <v>1</v>
      </c>
      <c r="I4" s="25" t="s">
        <v>393</v>
      </c>
      <c r="J4" s="25" t="s">
        <v>394</v>
      </c>
      <c r="K4" s="25" t="s">
        <v>4</v>
      </c>
      <c r="L4" s="25" t="s">
        <v>31</v>
      </c>
      <c r="N4" s="25">
        <v>1</v>
      </c>
      <c r="O4" s="25" t="s">
        <v>416</v>
      </c>
      <c r="P4" s="25" t="s">
        <v>417</v>
      </c>
      <c r="Q4" s="25" t="s">
        <v>4</v>
      </c>
      <c r="R4" s="25" t="s">
        <v>32</v>
      </c>
      <c r="T4" s="25">
        <v>1</v>
      </c>
      <c r="U4" s="25" t="s">
        <v>126</v>
      </c>
      <c r="V4" s="25" t="s">
        <v>432</v>
      </c>
      <c r="W4" s="25" t="s">
        <v>4</v>
      </c>
      <c r="X4" s="25" t="s">
        <v>33</v>
      </c>
      <c r="Z4" s="25">
        <v>1</v>
      </c>
      <c r="AA4" s="25" t="s">
        <v>446</v>
      </c>
      <c r="AB4" s="25" t="s">
        <v>231</v>
      </c>
      <c r="AC4" s="25" t="s">
        <v>4</v>
      </c>
      <c r="AD4" s="25" t="s">
        <v>34</v>
      </c>
      <c r="AF4" s="25">
        <v>1</v>
      </c>
      <c r="AG4" s="25" t="s">
        <v>455</v>
      </c>
      <c r="AH4" s="25" t="s">
        <v>456</v>
      </c>
      <c r="AI4" s="25" t="s">
        <v>4</v>
      </c>
      <c r="AJ4" s="25" t="s">
        <v>35</v>
      </c>
      <c r="AL4" s="25">
        <v>1</v>
      </c>
      <c r="AM4" s="25" t="s">
        <v>479</v>
      </c>
      <c r="AN4" s="25" t="s">
        <v>480</v>
      </c>
      <c r="AO4" s="25" t="s">
        <v>4</v>
      </c>
      <c r="AP4" s="25" t="s">
        <v>36</v>
      </c>
      <c r="AR4" s="25">
        <v>1</v>
      </c>
      <c r="AS4" s="25" t="s">
        <v>501</v>
      </c>
      <c r="AT4" s="25" t="s">
        <v>502</v>
      </c>
      <c r="AU4" s="25" t="s">
        <v>4</v>
      </c>
      <c r="AV4" s="25" t="s">
        <v>37</v>
      </c>
    </row>
    <row r="5" spans="2:48" x14ac:dyDescent="0.25">
      <c r="B5" s="25">
        <v>2</v>
      </c>
      <c r="C5" s="25" t="s">
        <v>383</v>
      </c>
      <c r="D5" s="25" t="s">
        <v>384</v>
      </c>
      <c r="E5" s="25" t="s">
        <v>4</v>
      </c>
      <c r="F5" s="25" t="s">
        <v>30</v>
      </c>
      <c r="H5" s="25">
        <v>2</v>
      </c>
      <c r="I5" s="25" t="s">
        <v>70</v>
      </c>
      <c r="J5" s="25" t="s">
        <v>395</v>
      </c>
      <c r="K5" s="25" t="s">
        <v>4</v>
      </c>
      <c r="L5" s="25" t="s">
        <v>31</v>
      </c>
      <c r="N5" s="25">
        <v>2</v>
      </c>
      <c r="O5" s="25" t="s">
        <v>158</v>
      </c>
      <c r="P5" s="25" t="s">
        <v>418</v>
      </c>
      <c r="Q5" s="25" t="s">
        <v>4</v>
      </c>
      <c r="R5" s="25" t="s">
        <v>32</v>
      </c>
      <c r="T5" s="25">
        <v>2</v>
      </c>
      <c r="U5" s="25" t="s">
        <v>433</v>
      </c>
      <c r="V5" s="25" t="s">
        <v>83</v>
      </c>
      <c r="W5" s="25" t="s">
        <v>4</v>
      </c>
      <c r="X5" s="25" t="s">
        <v>33</v>
      </c>
      <c r="Z5" s="25">
        <v>2</v>
      </c>
      <c r="AA5" s="25" t="s">
        <v>447</v>
      </c>
      <c r="AB5" s="25" t="s">
        <v>448</v>
      </c>
      <c r="AC5" s="25" t="s">
        <v>4</v>
      </c>
      <c r="AD5" s="25" t="s">
        <v>34</v>
      </c>
      <c r="AF5" s="25">
        <v>2</v>
      </c>
      <c r="AG5" s="25" t="s">
        <v>457</v>
      </c>
      <c r="AH5" s="25" t="s">
        <v>239</v>
      </c>
      <c r="AI5" s="25" t="s">
        <v>4</v>
      </c>
      <c r="AJ5" s="25" t="s">
        <v>35</v>
      </c>
      <c r="AL5" s="25">
        <v>2</v>
      </c>
      <c r="AM5" s="25" t="s">
        <v>328</v>
      </c>
      <c r="AN5" s="25" t="s">
        <v>481</v>
      </c>
      <c r="AO5" s="25" t="s">
        <v>4</v>
      </c>
      <c r="AP5" s="25" t="s">
        <v>36</v>
      </c>
      <c r="AR5" s="25">
        <v>2</v>
      </c>
      <c r="AS5" s="25" t="s">
        <v>371</v>
      </c>
      <c r="AT5" s="25" t="s">
        <v>503</v>
      </c>
      <c r="AU5" s="25" t="s">
        <v>4</v>
      </c>
      <c r="AV5" s="25" t="s">
        <v>37</v>
      </c>
    </row>
    <row r="6" spans="2:48" x14ac:dyDescent="0.25">
      <c r="B6" s="25">
        <v>3</v>
      </c>
      <c r="C6" s="25" t="s">
        <v>385</v>
      </c>
      <c r="D6" s="25" t="s">
        <v>386</v>
      </c>
      <c r="E6" s="25" t="s">
        <v>4</v>
      </c>
      <c r="F6" s="25" t="s">
        <v>30</v>
      </c>
      <c r="H6" s="25">
        <v>3</v>
      </c>
      <c r="I6" s="25" t="s">
        <v>396</v>
      </c>
      <c r="J6" s="25" t="s">
        <v>397</v>
      </c>
      <c r="K6" s="25" t="s">
        <v>4</v>
      </c>
      <c r="L6" s="25" t="s">
        <v>31</v>
      </c>
      <c r="N6" s="25">
        <v>3</v>
      </c>
      <c r="O6" s="25" t="s">
        <v>86</v>
      </c>
      <c r="P6" s="25" t="s">
        <v>419</v>
      </c>
      <c r="Q6" s="25" t="s">
        <v>4</v>
      </c>
      <c r="R6" s="25" t="s">
        <v>32</v>
      </c>
      <c r="T6" s="25">
        <v>3</v>
      </c>
      <c r="U6" s="25" t="s">
        <v>431</v>
      </c>
      <c r="V6" s="25" t="s">
        <v>261</v>
      </c>
      <c r="W6" s="25" t="s">
        <v>4</v>
      </c>
      <c r="X6" s="25" t="s">
        <v>33</v>
      </c>
      <c r="Z6" s="25">
        <v>3</v>
      </c>
      <c r="AA6" s="25" t="s">
        <v>151</v>
      </c>
      <c r="AB6" s="25" t="s">
        <v>449</v>
      </c>
      <c r="AC6" s="25" t="s">
        <v>4</v>
      </c>
      <c r="AD6" s="25" t="s">
        <v>34</v>
      </c>
      <c r="AF6" s="25">
        <v>3</v>
      </c>
      <c r="AG6" s="25" t="s">
        <v>458</v>
      </c>
      <c r="AH6" s="25" t="s">
        <v>459</v>
      </c>
      <c r="AI6" s="25" t="s">
        <v>4</v>
      </c>
      <c r="AJ6" s="25" t="s">
        <v>35</v>
      </c>
      <c r="AL6" s="25">
        <v>3</v>
      </c>
      <c r="AM6" s="25" t="s">
        <v>482</v>
      </c>
      <c r="AN6" s="25" t="s">
        <v>483</v>
      </c>
      <c r="AO6" s="25" t="s">
        <v>4</v>
      </c>
      <c r="AP6" s="25" t="s">
        <v>36</v>
      </c>
      <c r="AR6" s="25">
        <v>3</v>
      </c>
      <c r="AS6" s="25" t="s">
        <v>504</v>
      </c>
      <c r="AT6" s="25" t="s">
        <v>257</v>
      </c>
      <c r="AU6" s="25" t="s">
        <v>4</v>
      </c>
      <c r="AV6" s="25" t="s">
        <v>37</v>
      </c>
    </row>
    <row r="7" spans="2:48" x14ac:dyDescent="0.25">
      <c r="B7" s="25">
        <v>4</v>
      </c>
      <c r="C7" s="25" t="s">
        <v>387</v>
      </c>
      <c r="D7" s="25" t="s">
        <v>330</v>
      </c>
      <c r="E7" s="25" t="s">
        <v>4</v>
      </c>
      <c r="F7" s="25" t="s">
        <v>30</v>
      </c>
      <c r="H7" s="25">
        <v>4</v>
      </c>
      <c r="I7" s="25" t="s">
        <v>398</v>
      </c>
      <c r="J7" s="25" t="s">
        <v>399</v>
      </c>
      <c r="K7" s="25" t="s">
        <v>4</v>
      </c>
      <c r="L7" s="25" t="s">
        <v>31</v>
      </c>
      <c r="N7" s="25">
        <v>4</v>
      </c>
      <c r="O7" s="25" t="s">
        <v>44</v>
      </c>
      <c r="P7" s="25" t="s">
        <v>420</v>
      </c>
      <c r="Q7" s="25" t="s">
        <v>4</v>
      </c>
      <c r="R7" s="25" t="s">
        <v>32</v>
      </c>
      <c r="T7" s="25">
        <v>4</v>
      </c>
      <c r="U7" s="25" t="s">
        <v>434</v>
      </c>
      <c r="V7" s="25" t="s">
        <v>435</v>
      </c>
      <c r="W7" s="25" t="s">
        <v>4</v>
      </c>
      <c r="X7" s="25" t="s">
        <v>33</v>
      </c>
      <c r="Z7" s="25">
        <v>4</v>
      </c>
      <c r="AA7" s="25" t="s">
        <v>364</v>
      </c>
      <c r="AB7" s="25" t="s">
        <v>89</v>
      </c>
      <c r="AC7" s="25" t="s">
        <v>4</v>
      </c>
      <c r="AD7" s="25" t="s">
        <v>34</v>
      </c>
      <c r="AF7" s="25">
        <v>4</v>
      </c>
      <c r="AG7" s="25" t="s">
        <v>460</v>
      </c>
      <c r="AH7" s="25" t="s">
        <v>395</v>
      </c>
      <c r="AI7" s="25" t="s">
        <v>4</v>
      </c>
      <c r="AJ7" s="25" t="s">
        <v>35</v>
      </c>
      <c r="AL7" s="25">
        <v>4</v>
      </c>
      <c r="AM7" s="25" t="s">
        <v>484</v>
      </c>
      <c r="AN7" s="25" t="s">
        <v>485</v>
      </c>
      <c r="AO7" s="25" t="s">
        <v>4</v>
      </c>
      <c r="AP7" s="25" t="s">
        <v>36</v>
      </c>
      <c r="AR7" s="25">
        <v>4</v>
      </c>
      <c r="AS7" s="25" t="s">
        <v>505</v>
      </c>
      <c r="AT7" s="25" t="s">
        <v>506</v>
      </c>
      <c r="AU7" s="25" t="s">
        <v>4</v>
      </c>
      <c r="AV7" s="25" t="s">
        <v>37</v>
      </c>
    </row>
    <row r="8" spans="2:48" x14ac:dyDescent="0.25">
      <c r="B8" s="25">
        <v>5</v>
      </c>
      <c r="C8" s="25" t="s">
        <v>95</v>
      </c>
      <c r="D8" s="25" t="s">
        <v>388</v>
      </c>
      <c r="E8" s="25" t="s">
        <v>4</v>
      </c>
      <c r="F8" s="25" t="s">
        <v>30</v>
      </c>
      <c r="H8" s="25">
        <v>5</v>
      </c>
      <c r="I8" s="25" t="s">
        <v>44</v>
      </c>
      <c r="J8" s="25" t="s">
        <v>400</v>
      </c>
      <c r="K8" s="25" t="s">
        <v>4</v>
      </c>
      <c r="L8" s="25" t="s">
        <v>31</v>
      </c>
      <c r="N8" s="25">
        <v>5</v>
      </c>
      <c r="O8" s="25" t="s">
        <v>421</v>
      </c>
      <c r="P8" s="25" t="s">
        <v>422</v>
      </c>
      <c r="Q8" s="25" t="s">
        <v>4</v>
      </c>
      <c r="R8" s="25" t="s">
        <v>32</v>
      </c>
      <c r="T8" s="25">
        <v>5</v>
      </c>
      <c r="U8" s="25" t="s">
        <v>110</v>
      </c>
      <c r="V8" s="25" t="s">
        <v>94</v>
      </c>
      <c r="W8" s="25" t="s">
        <v>4</v>
      </c>
      <c r="X8" s="25" t="s">
        <v>33</v>
      </c>
      <c r="Z8" s="25">
        <v>5</v>
      </c>
      <c r="AA8" s="25" t="s">
        <v>450</v>
      </c>
      <c r="AB8" s="25" t="s">
        <v>451</v>
      </c>
      <c r="AC8" s="25" t="s">
        <v>4</v>
      </c>
      <c r="AD8" s="25" t="s">
        <v>34</v>
      </c>
      <c r="AF8" s="25">
        <v>5</v>
      </c>
      <c r="AG8" s="25" t="s">
        <v>648</v>
      </c>
      <c r="AH8" s="25" t="s">
        <v>461</v>
      </c>
      <c r="AI8" s="25" t="s">
        <v>4</v>
      </c>
      <c r="AJ8" s="25" t="s">
        <v>35</v>
      </c>
      <c r="AL8" s="25">
        <v>5</v>
      </c>
      <c r="AM8" s="25" t="s">
        <v>486</v>
      </c>
      <c r="AN8" s="25" t="s">
        <v>487</v>
      </c>
      <c r="AO8" s="25" t="s">
        <v>4</v>
      </c>
      <c r="AP8" s="25" t="s">
        <v>36</v>
      </c>
      <c r="AR8" s="25">
        <v>5</v>
      </c>
      <c r="AS8" s="25" t="s">
        <v>507</v>
      </c>
      <c r="AT8" s="25" t="s">
        <v>95</v>
      </c>
      <c r="AU8" s="25" t="s">
        <v>4</v>
      </c>
      <c r="AV8" s="25" t="s">
        <v>37</v>
      </c>
    </row>
    <row r="9" spans="2:48" x14ac:dyDescent="0.25">
      <c r="B9" s="25">
        <v>6</v>
      </c>
      <c r="C9" s="25" t="s">
        <v>48</v>
      </c>
      <c r="D9" s="25" t="s">
        <v>389</v>
      </c>
      <c r="E9" s="25" t="s">
        <v>4</v>
      </c>
      <c r="F9" s="25" t="s">
        <v>30</v>
      </c>
      <c r="H9" s="25">
        <v>6</v>
      </c>
      <c r="I9" s="25" t="s">
        <v>263</v>
      </c>
      <c r="J9" s="25" t="s">
        <v>401</v>
      </c>
      <c r="K9" s="25" t="s">
        <v>4</v>
      </c>
      <c r="L9" s="25" t="s">
        <v>31</v>
      </c>
      <c r="N9" s="25">
        <v>6</v>
      </c>
      <c r="O9" s="25" t="s">
        <v>48</v>
      </c>
      <c r="P9" s="25" t="s">
        <v>423</v>
      </c>
      <c r="Q9" s="25" t="s">
        <v>4</v>
      </c>
      <c r="R9" s="25" t="s">
        <v>32</v>
      </c>
      <c r="T9" s="25">
        <v>6</v>
      </c>
      <c r="U9" s="25" t="s">
        <v>436</v>
      </c>
      <c r="V9" s="25" t="s">
        <v>437</v>
      </c>
      <c r="W9" s="25" t="s">
        <v>4</v>
      </c>
      <c r="X9" s="25" t="s">
        <v>33</v>
      </c>
      <c r="Z9" s="25">
        <v>6</v>
      </c>
      <c r="AA9" s="25" t="s">
        <v>157</v>
      </c>
      <c r="AB9" s="25" t="s">
        <v>346</v>
      </c>
      <c r="AC9" s="25" t="s">
        <v>4</v>
      </c>
      <c r="AD9" s="25" t="s">
        <v>34</v>
      </c>
      <c r="AF9" s="25">
        <v>6</v>
      </c>
      <c r="AG9" s="25" t="s">
        <v>462</v>
      </c>
      <c r="AH9" s="25" t="s">
        <v>463</v>
      </c>
      <c r="AI9" s="25" t="s">
        <v>4</v>
      </c>
      <c r="AJ9" s="25" t="s">
        <v>35</v>
      </c>
      <c r="AL9" s="25">
        <v>6</v>
      </c>
      <c r="AM9" s="25" t="s">
        <v>488</v>
      </c>
      <c r="AN9" s="25" t="s">
        <v>489</v>
      </c>
      <c r="AO9" s="25" t="s">
        <v>4</v>
      </c>
      <c r="AP9" s="25" t="s">
        <v>36</v>
      </c>
      <c r="AR9" s="25">
        <v>6</v>
      </c>
      <c r="AS9" s="25" t="s">
        <v>192</v>
      </c>
      <c r="AT9" s="25" t="s">
        <v>57</v>
      </c>
      <c r="AU9" s="25" t="s">
        <v>4</v>
      </c>
      <c r="AV9" s="25" t="s">
        <v>37</v>
      </c>
    </row>
    <row r="10" spans="2:48" x14ac:dyDescent="0.25">
      <c r="B10" s="25">
        <v>7</v>
      </c>
      <c r="C10" s="25" t="s">
        <v>390</v>
      </c>
      <c r="D10" s="25" t="s">
        <v>391</v>
      </c>
      <c r="E10" s="25" t="s">
        <v>4</v>
      </c>
      <c r="F10" s="25" t="s">
        <v>30</v>
      </c>
      <c r="H10" s="25">
        <v>7</v>
      </c>
      <c r="I10" s="25" t="s">
        <v>402</v>
      </c>
      <c r="J10" s="25" t="s">
        <v>385</v>
      </c>
      <c r="K10" s="25" t="s">
        <v>4</v>
      </c>
      <c r="L10" s="25" t="s">
        <v>31</v>
      </c>
      <c r="N10" s="25">
        <v>7</v>
      </c>
      <c r="O10" s="25" t="s">
        <v>424</v>
      </c>
      <c r="P10" s="25" t="s">
        <v>425</v>
      </c>
      <c r="Q10" s="25" t="s">
        <v>4</v>
      </c>
      <c r="R10" s="25" t="s">
        <v>32</v>
      </c>
      <c r="T10" s="25">
        <v>7</v>
      </c>
      <c r="U10" s="25" t="s">
        <v>438</v>
      </c>
      <c r="V10" s="25" t="s">
        <v>439</v>
      </c>
      <c r="W10" s="25" t="s">
        <v>4</v>
      </c>
      <c r="X10" s="25" t="s">
        <v>33</v>
      </c>
      <c r="Z10" s="25">
        <v>7</v>
      </c>
      <c r="AA10" s="25" t="s">
        <v>364</v>
      </c>
      <c r="AB10" s="25" t="s">
        <v>452</v>
      </c>
      <c r="AC10" s="25" t="s">
        <v>4</v>
      </c>
      <c r="AD10" s="25" t="s">
        <v>34</v>
      </c>
      <c r="AF10" s="25">
        <v>7</v>
      </c>
      <c r="AG10" s="25" t="s">
        <v>371</v>
      </c>
      <c r="AH10" s="25" t="s">
        <v>464</v>
      </c>
      <c r="AI10" s="25" t="s">
        <v>4</v>
      </c>
      <c r="AJ10" s="25" t="s">
        <v>35</v>
      </c>
      <c r="AL10" s="25">
        <v>7</v>
      </c>
      <c r="AM10" s="25" t="s">
        <v>166</v>
      </c>
      <c r="AN10" s="25" t="s">
        <v>251</v>
      </c>
      <c r="AO10" s="25" t="s">
        <v>4</v>
      </c>
      <c r="AP10" s="25" t="s">
        <v>36</v>
      </c>
      <c r="AR10" s="25">
        <v>7</v>
      </c>
      <c r="AS10" s="25"/>
      <c r="AT10" s="25"/>
      <c r="AU10" s="25" t="s">
        <v>4</v>
      </c>
      <c r="AV10" s="25" t="s">
        <v>37</v>
      </c>
    </row>
    <row r="11" spans="2:48" x14ac:dyDescent="0.25">
      <c r="B11" s="25">
        <v>8</v>
      </c>
      <c r="C11" s="25" t="s">
        <v>392</v>
      </c>
      <c r="D11" s="25" t="s">
        <v>257</v>
      </c>
      <c r="E11" s="25" t="s">
        <v>4</v>
      </c>
      <c r="F11" s="25" t="s">
        <v>30</v>
      </c>
      <c r="H11" s="25">
        <v>8</v>
      </c>
      <c r="I11" s="25" t="s">
        <v>403</v>
      </c>
      <c r="J11" s="25" t="s">
        <v>404</v>
      </c>
      <c r="K11" s="25" t="s">
        <v>4</v>
      </c>
      <c r="L11" s="25" t="s">
        <v>31</v>
      </c>
      <c r="N11" s="25">
        <v>8</v>
      </c>
      <c r="O11" s="25" t="s">
        <v>426</v>
      </c>
      <c r="P11" s="25" t="s">
        <v>272</v>
      </c>
      <c r="Q11" s="25" t="s">
        <v>4</v>
      </c>
      <c r="R11" s="25" t="s">
        <v>32</v>
      </c>
      <c r="T11" s="25">
        <v>8</v>
      </c>
      <c r="U11" s="25" t="s">
        <v>60</v>
      </c>
      <c r="V11" s="25" t="s">
        <v>440</v>
      </c>
      <c r="W11" s="25" t="s">
        <v>4</v>
      </c>
      <c r="X11" s="25" t="s">
        <v>33</v>
      </c>
      <c r="Z11" s="25">
        <v>8</v>
      </c>
      <c r="AA11" s="25" t="s">
        <v>453</v>
      </c>
      <c r="AB11" s="25" t="s">
        <v>454</v>
      </c>
      <c r="AC11" s="25" t="s">
        <v>4</v>
      </c>
      <c r="AD11" s="25" t="s">
        <v>34</v>
      </c>
      <c r="AF11" s="25">
        <v>8</v>
      </c>
      <c r="AG11" s="25" t="s">
        <v>465</v>
      </c>
      <c r="AH11" s="25" t="s">
        <v>466</v>
      </c>
      <c r="AI11" s="25" t="s">
        <v>4</v>
      </c>
      <c r="AJ11" s="25" t="s">
        <v>35</v>
      </c>
      <c r="AL11" s="25">
        <v>8</v>
      </c>
      <c r="AM11" s="25" t="s">
        <v>490</v>
      </c>
      <c r="AN11" s="25" t="s">
        <v>399</v>
      </c>
      <c r="AO11" s="25" t="s">
        <v>4</v>
      </c>
      <c r="AP11" s="25" t="s">
        <v>36</v>
      </c>
      <c r="AR11" s="25">
        <v>8</v>
      </c>
      <c r="AS11" s="25"/>
      <c r="AT11" s="25"/>
      <c r="AU11" s="25" t="s">
        <v>4</v>
      </c>
      <c r="AV11" s="25" t="s">
        <v>37</v>
      </c>
    </row>
    <row r="12" spans="2:48" x14ac:dyDescent="0.25">
      <c r="B12" s="25">
        <v>9</v>
      </c>
      <c r="C12" s="25"/>
      <c r="D12" s="26"/>
      <c r="E12" s="25" t="s">
        <v>4</v>
      </c>
      <c r="F12" s="25" t="s">
        <v>30</v>
      </c>
      <c r="H12" s="25">
        <v>9</v>
      </c>
      <c r="I12" s="25" t="s">
        <v>405</v>
      </c>
      <c r="J12" s="25" t="s">
        <v>251</v>
      </c>
      <c r="K12" s="25" t="s">
        <v>4</v>
      </c>
      <c r="L12" s="25" t="s">
        <v>31</v>
      </c>
      <c r="N12" s="25">
        <v>9</v>
      </c>
      <c r="O12" s="25" t="s">
        <v>266</v>
      </c>
      <c r="P12" s="25" t="s">
        <v>427</v>
      </c>
      <c r="Q12" s="25" t="s">
        <v>4</v>
      </c>
      <c r="R12" s="25" t="s">
        <v>32</v>
      </c>
      <c r="T12" s="25">
        <v>9</v>
      </c>
      <c r="U12" s="25" t="s">
        <v>436</v>
      </c>
      <c r="V12" s="25" t="s">
        <v>441</v>
      </c>
      <c r="W12" s="25" t="s">
        <v>4</v>
      </c>
      <c r="X12" s="25" t="s">
        <v>33</v>
      </c>
      <c r="Z12" s="25">
        <v>9</v>
      </c>
      <c r="AA12" s="25"/>
      <c r="AB12" s="25"/>
      <c r="AC12" s="25" t="s">
        <v>4</v>
      </c>
      <c r="AD12" s="25" t="s">
        <v>34</v>
      </c>
      <c r="AF12" s="25">
        <v>9</v>
      </c>
      <c r="AG12" s="25" t="s">
        <v>467</v>
      </c>
      <c r="AH12" s="25" t="s">
        <v>251</v>
      </c>
      <c r="AI12" s="25" t="s">
        <v>4</v>
      </c>
      <c r="AJ12" s="25" t="s">
        <v>35</v>
      </c>
      <c r="AL12" s="25">
        <v>9</v>
      </c>
      <c r="AM12" s="25" t="s">
        <v>207</v>
      </c>
      <c r="AN12" s="25" t="s">
        <v>251</v>
      </c>
      <c r="AO12" s="25" t="s">
        <v>4</v>
      </c>
      <c r="AP12" s="25" t="s">
        <v>36</v>
      </c>
      <c r="AR12" s="25">
        <v>9</v>
      </c>
      <c r="AS12" s="25"/>
      <c r="AT12" s="25"/>
      <c r="AU12" s="25" t="s">
        <v>4</v>
      </c>
      <c r="AV12" s="25" t="s">
        <v>37</v>
      </c>
    </row>
    <row r="13" spans="2:48" x14ac:dyDescent="0.25">
      <c r="B13" s="25">
        <v>10</v>
      </c>
      <c r="C13" s="25"/>
      <c r="D13" s="26"/>
      <c r="E13" s="25" t="s">
        <v>4</v>
      </c>
      <c r="F13" s="25" t="s">
        <v>30</v>
      </c>
      <c r="H13" s="25">
        <v>10</v>
      </c>
      <c r="I13" s="25" t="s">
        <v>266</v>
      </c>
      <c r="J13" s="25" t="s">
        <v>406</v>
      </c>
      <c r="K13" s="25" t="s">
        <v>4</v>
      </c>
      <c r="L13" s="25" t="s">
        <v>31</v>
      </c>
      <c r="N13" s="25">
        <v>10</v>
      </c>
      <c r="O13" s="25" t="s">
        <v>263</v>
      </c>
      <c r="P13" s="25" t="s">
        <v>216</v>
      </c>
      <c r="Q13" s="25" t="s">
        <v>4</v>
      </c>
      <c r="R13" s="25" t="s">
        <v>32</v>
      </c>
      <c r="T13" s="25">
        <v>10</v>
      </c>
      <c r="U13" s="25" t="s">
        <v>46</v>
      </c>
      <c r="V13" s="25" t="s">
        <v>442</v>
      </c>
      <c r="W13" s="25" t="s">
        <v>4</v>
      </c>
      <c r="X13" s="25" t="s">
        <v>33</v>
      </c>
      <c r="Z13" s="25">
        <v>10</v>
      </c>
      <c r="AA13" s="25"/>
      <c r="AB13" s="25"/>
      <c r="AC13" s="25" t="s">
        <v>4</v>
      </c>
      <c r="AD13" s="25" t="s">
        <v>34</v>
      </c>
      <c r="AF13" s="25">
        <v>10</v>
      </c>
      <c r="AG13" s="25" t="s">
        <v>468</v>
      </c>
      <c r="AH13" s="25" t="s">
        <v>469</v>
      </c>
      <c r="AI13" s="25" t="s">
        <v>4</v>
      </c>
      <c r="AJ13" s="25" t="s">
        <v>35</v>
      </c>
      <c r="AL13" s="25">
        <v>10</v>
      </c>
      <c r="AM13" s="25" t="s">
        <v>166</v>
      </c>
      <c r="AN13" s="25" t="s">
        <v>491</v>
      </c>
      <c r="AO13" s="25" t="s">
        <v>4</v>
      </c>
      <c r="AP13" s="25" t="s">
        <v>36</v>
      </c>
      <c r="AR13" s="25">
        <v>10</v>
      </c>
      <c r="AS13" s="25"/>
      <c r="AT13" s="25"/>
      <c r="AU13" s="25" t="s">
        <v>4</v>
      </c>
      <c r="AV13" s="25" t="s">
        <v>37</v>
      </c>
    </row>
    <row r="14" spans="2:48" x14ac:dyDescent="0.25">
      <c r="B14" s="25">
        <v>11</v>
      </c>
      <c r="C14" s="25"/>
      <c r="D14" s="26"/>
      <c r="E14" s="25" t="s">
        <v>4</v>
      </c>
      <c r="F14" s="25" t="s">
        <v>30</v>
      </c>
      <c r="H14" s="25">
        <v>11</v>
      </c>
      <c r="I14" s="25" t="s">
        <v>158</v>
      </c>
      <c r="J14" s="25" t="s">
        <v>407</v>
      </c>
      <c r="K14" s="25" t="s">
        <v>4</v>
      </c>
      <c r="L14" s="25" t="s">
        <v>31</v>
      </c>
      <c r="N14" s="25">
        <v>11</v>
      </c>
      <c r="O14" s="25" t="s">
        <v>64</v>
      </c>
      <c r="P14" s="25" t="s">
        <v>428</v>
      </c>
      <c r="Q14" s="25" t="s">
        <v>4</v>
      </c>
      <c r="R14" s="25" t="s">
        <v>32</v>
      </c>
      <c r="T14" s="25">
        <v>11</v>
      </c>
      <c r="U14" s="25" t="s">
        <v>443</v>
      </c>
      <c r="V14" s="25" t="s">
        <v>444</v>
      </c>
      <c r="W14" s="25" t="s">
        <v>4</v>
      </c>
      <c r="X14" s="25" t="s">
        <v>33</v>
      </c>
      <c r="Z14" s="25">
        <v>11</v>
      </c>
      <c r="AA14" s="25"/>
      <c r="AB14" s="25"/>
      <c r="AC14" s="25" t="s">
        <v>4</v>
      </c>
      <c r="AD14" s="25" t="s">
        <v>34</v>
      </c>
      <c r="AF14" s="25">
        <v>11</v>
      </c>
      <c r="AG14" s="25" t="s">
        <v>470</v>
      </c>
      <c r="AH14" s="25" t="s">
        <v>471</v>
      </c>
      <c r="AI14" s="25" t="s">
        <v>4</v>
      </c>
      <c r="AJ14" s="25" t="s">
        <v>35</v>
      </c>
      <c r="AL14" s="25">
        <v>11</v>
      </c>
      <c r="AM14" s="25" t="s">
        <v>492</v>
      </c>
      <c r="AN14" s="25" t="s">
        <v>493</v>
      </c>
      <c r="AO14" s="25" t="s">
        <v>4</v>
      </c>
      <c r="AP14" s="25" t="s">
        <v>36</v>
      </c>
      <c r="AR14" s="25">
        <v>11</v>
      </c>
      <c r="AS14" s="25"/>
      <c r="AT14" s="25"/>
      <c r="AU14" s="25" t="s">
        <v>4</v>
      </c>
      <c r="AV14" s="25" t="s">
        <v>37</v>
      </c>
    </row>
    <row r="15" spans="2:48" x14ac:dyDescent="0.25">
      <c r="B15" s="25">
        <v>12</v>
      </c>
      <c r="C15" s="25"/>
      <c r="D15" s="26"/>
      <c r="E15" s="25" t="s">
        <v>4</v>
      </c>
      <c r="F15" s="25" t="s">
        <v>30</v>
      </c>
      <c r="H15" s="25">
        <v>12</v>
      </c>
      <c r="I15" s="25" t="s">
        <v>408</v>
      </c>
      <c r="J15" s="25" t="s">
        <v>409</v>
      </c>
      <c r="K15" s="25" t="s">
        <v>4</v>
      </c>
      <c r="L15" s="25" t="s">
        <v>31</v>
      </c>
      <c r="N15" s="25">
        <v>12</v>
      </c>
      <c r="O15" s="25" t="s">
        <v>270</v>
      </c>
      <c r="P15" s="25" t="s">
        <v>367</v>
      </c>
      <c r="Q15" s="25" t="s">
        <v>4</v>
      </c>
      <c r="R15" s="25" t="s">
        <v>32</v>
      </c>
      <c r="T15" s="25">
        <v>12</v>
      </c>
      <c r="U15" s="25" t="s">
        <v>405</v>
      </c>
      <c r="V15" s="25" t="s">
        <v>445</v>
      </c>
      <c r="W15" s="25" t="s">
        <v>4</v>
      </c>
      <c r="X15" s="25" t="s">
        <v>33</v>
      </c>
      <c r="Z15" s="25">
        <v>12</v>
      </c>
      <c r="AA15" s="25"/>
      <c r="AB15" s="25"/>
      <c r="AC15" s="25" t="s">
        <v>4</v>
      </c>
      <c r="AD15" s="25" t="s">
        <v>34</v>
      </c>
      <c r="AF15" s="25">
        <v>12</v>
      </c>
      <c r="AG15" s="25" t="s">
        <v>472</v>
      </c>
      <c r="AH15" s="25" t="s">
        <v>473</v>
      </c>
      <c r="AI15" s="25" t="s">
        <v>4</v>
      </c>
      <c r="AJ15" s="25" t="s">
        <v>35</v>
      </c>
      <c r="AL15" s="25">
        <v>12</v>
      </c>
      <c r="AM15" s="25" t="s">
        <v>494</v>
      </c>
      <c r="AN15" s="25" t="s">
        <v>485</v>
      </c>
      <c r="AO15" s="25" t="s">
        <v>4</v>
      </c>
      <c r="AP15" s="25" t="s">
        <v>36</v>
      </c>
      <c r="AR15" s="25">
        <v>12</v>
      </c>
      <c r="AS15" s="25"/>
      <c r="AT15" s="25"/>
      <c r="AU15" s="25" t="s">
        <v>4</v>
      </c>
      <c r="AV15" s="25" t="s">
        <v>37</v>
      </c>
    </row>
    <row r="16" spans="2:48" x14ac:dyDescent="0.25">
      <c r="B16" s="6">
        <v>13</v>
      </c>
      <c r="C16" s="25"/>
      <c r="D16" s="26"/>
      <c r="E16" s="25" t="s">
        <v>4</v>
      </c>
      <c r="F16" s="25" t="s">
        <v>30</v>
      </c>
      <c r="H16" s="25">
        <v>13</v>
      </c>
      <c r="I16" s="25" t="s">
        <v>110</v>
      </c>
      <c r="J16" s="25" t="s">
        <v>410</v>
      </c>
      <c r="K16" s="25" t="s">
        <v>4</v>
      </c>
      <c r="L16" s="25" t="s">
        <v>31</v>
      </c>
      <c r="N16" s="25">
        <v>13</v>
      </c>
      <c r="O16" s="25" t="s">
        <v>62</v>
      </c>
      <c r="P16" s="25" t="s">
        <v>429</v>
      </c>
      <c r="Q16" s="25" t="s">
        <v>4</v>
      </c>
      <c r="R16" s="25" t="s">
        <v>32</v>
      </c>
      <c r="T16" s="25">
        <v>13</v>
      </c>
      <c r="U16" s="25"/>
      <c r="V16" s="25"/>
      <c r="W16" s="25" t="s">
        <v>4</v>
      </c>
      <c r="X16" s="25" t="s">
        <v>33</v>
      </c>
      <c r="Z16" s="25">
        <f>Z15+1</f>
        <v>13</v>
      </c>
      <c r="AA16" s="25"/>
      <c r="AB16" s="25"/>
      <c r="AC16" s="25" t="s">
        <v>4</v>
      </c>
      <c r="AD16" s="25" t="s">
        <v>34</v>
      </c>
      <c r="AF16" s="25">
        <v>13</v>
      </c>
      <c r="AG16" s="25" t="s">
        <v>141</v>
      </c>
      <c r="AH16" s="25" t="s">
        <v>474</v>
      </c>
      <c r="AI16" s="25" t="s">
        <v>4</v>
      </c>
      <c r="AJ16" s="25" t="s">
        <v>35</v>
      </c>
      <c r="AL16" s="25">
        <v>13</v>
      </c>
      <c r="AM16" s="25" t="s">
        <v>213</v>
      </c>
      <c r="AN16" s="25" t="s">
        <v>495</v>
      </c>
      <c r="AO16" s="25" t="s">
        <v>4</v>
      </c>
      <c r="AP16" s="25" t="s">
        <v>36</v>
      </c>
      <c r="AR16" s="25">
        <v>13</v>
      </c>
      <c r="AS16" s="25"/>
      <c r="AT16" s="25"/>
      <c r="AU16" s="25" t="s">
        <v>4</v>
      </c>
      <c r="AV16" s="25" t="s">
        <v>37</v>
      </c>
    </row>
    <row r="17" spans="2:48" x14ac:dyDescent="0.25">
      <c r="B17" s="6">
        <v>14</v>
      </c>
      <c r="C17" s="25"/>
      <c r="D17" s="26"/>
      <c r="E17" s="25" t="s">
        <v>4</v>
      </c>
      <c r="F17" s="25" t="s">
        <v>30</v>
      </c>
      <c r="H17" s="25">
        <v>14</v>
      </c>
      <c r="I17" s="25" t="s">
        <v>411</v>
      </c>
      <c r="J17" s="25" t="s">
        <v>341</v>
      </c>
      <c r="K17" s="25" t="s">
        <v>4</v>
      </c>
      <c r="L17" s="25" t="s">
        <v>31</v>
      </c>
      <c r="N17" s="25">
        <v>14</v>
      </c>
      <c r="O17" s="25" t="s">
        <v>305</v>
      </c>
      <c r="P17" s="25" t="s">
        <v>430</v>
      </c>
      <c r="Q17" s="25" t="s">
        <v>4</v>
      </c>
      <c r="R17" s="25" t="s">
        <v>32</v>
      </c>
      <c r="T17" s="25">
        <v>14</v>
      </c>
      <c r="U17" s="25"/>
      <c r="V17" s="25"/>
      <c r="W17" s="25" t="s">
        <v>4</v>
      </c>
      <c r="X17" s="25" t="s">
        <v>33</v>
      </c>
      <c r="Z17" s="25">
        <f t="shared" ref="Z17:Z80" si="0">Z16+1</f>
        <v>14</v>
      </c>
      <c r="AA17" s="25"/>
      <c r="AB17" s="25"/>
      <c r="AC17" s="25" t="s">
        <v>4</v>
      </c>
      <c r="AD17" s="25" t="s">
        <v>34</v>
      </c>
      <c r="AF17" s="25">
        <v>14</v>
      </c>
      <c r="AG17" s="25" t="s">
        <v>475</v>
      </c>
      <c r="AH17" s="25" t="s">
        <v>242</v>
      </c>
      <c r="AI17" s="25" t="s">
        <v>4</v>
      </c>
      <c r="AJ17" s="25" t="s">
        <v>35</v>
      </c>
      <c r="AL17" s="25">
        <v>14</v>
      </c>
      <c r="AM17" s="25" t="s">
        <v>496</v>
      </c>
      <c r="AN17" s="25" t="s">
        <v>497</v>
      </c>
      <c r="AO17" s="25" t="s">
        <v>4</v>
      </c>
      <c r="AP17" s="25" t="s">
        <v>36</v>
      </c>
      <c r="AR17" s="25">
        <v>14</v>
      </c>
      <c r="AS17" s="25"/>
      <c r="AT17" s="25"/>
      <c r="AU17" s="25" t="s">
        <v>4</v>
      </c>
      <c r="AV17" s="25" t="s">
        <v>37</v>
      </c>
    </row>
    <row r="18" spans="2:48" x14ac:dyDescent="0.25">
      <c r="B18" s="25">
        <f>B17+1</f>
        <v>15</v>
      </c>
      <c r="C18" s="25"/>
      <c r="D18" s="26"/>
      <c r="E18" s="25" t="s">
        <v>4</v>
      </c>
      <c r="F18" s="25" t="s">
        <v>30</v>
      </c>
      <c r="H18" s="25">
        <v>15</v>
      </c>
      <c r="I18" s="25" t="s">
        <v>412</v>
      </c>
      <c r="J18" s="25" t="s">
        <v>413</v>
      </c>
      <c r="K18" s="25" t="s">
        <v>4</v>
      </c>
      <c r="L18" s="25" t="s">
        <v>31</v>
      </c>
      <c r="N18" s="25">
        <v>15</v>
      </c>
      <c r="O18" s="25" t="s">
        <v>431</v>
      </c>
      <c r="P18" s="25" t="s">
        <v>361</v>
      </c>
      <c r="Q18" s="25" t="s">
        <v>4</v>
      </c>
      <c r="R18" s="25" t="s">
        <v>32</v>
      </c>
      <c r="T18" s="25">
        <v>15</v>
      </c>
      <c r="U18" s="25"/>
      <c r="V18" s="25"/>
      <c r="W18" s="25" t="s">
        <v>4</v>
      </c>
      <c r="X18" s="25" t="s">
        <v>33</v>
      </c>
      <c r="Z18" s="25">
        <f t="shared" si="0"/>
        <v>15</v>
      </c>
      <c r="AA18" s="25"/>
      <c r="AB18" s="25"/>
      <c r="AC18" s="25" t="s">
        <v>4</v>
      </c>
      <c r="AD18" s="25" t="s">
        <v>34</v>
      </c>
      <c r="AF18" s="25">
        <v>15</v>
      </c>
      <c r="AG18" s="25" t="s">
        <v>328</v>
      </c>
      <c r="AH18" s="25" t="s">
        <v>476</v>
      </c>
      <c r="AI18" s="25" t="s">
        <v>4</v>
      </c>
      <c r="AJ18" s="25" t="s">
        <v>35</v>
      </c>
      <c r="AL18" s="25">
        <v>15</v>
      </c>
      <c r="AM18" s="25" t="s">
        <v>498</v>
      </c>
      <c r="AN18" s="25" t="s">
        <v>499</v>
      </c>
      <c r="AO18" s="25" t="s">
        <v>4</v>
      </c>
      <c r="AP18" s="25" t="s">
        <v>36</v>
      </c>
      <c r="AR18" s="25">
        <v>15</v>
      </c>
      <c r="AS18" s="25"/>
      <c r="AT18" s="25"/>
      <c r="AU18" s="25" t="s">
        <v>4</v>
      </c>
      <c r="AV18" s="25" t="s">
        <v>37</v>
      </c>
    </row>
    <row r="19" spans="2:48" x14ac:dyDescent="0.25">
      <c r="B19" s="25">
        <f t="shared" ref="B19:B84" si="1">B18+1</f>
        <v>16</v>
      </c>
      <c r="C19" s="25"/>
      <c r="D19" s="26"/>
      <c r="E19" s="25" t="s">
        <v>4</v>
      </c>
      <c r="F19" s="25" t="s">
        <v>30</v>
      </c>
      <c r="H19" s="25">
        <v>16</v>
      </c>
      <c r="I19" s="25" t="s">
        <v>414</v>
      </c>
      <c r="J19" s="25" t="s">
        <v>415</v>
      </c>
      <c r="K19" s="25" t="s">
        <v>4</v>
      </c>
      <c r="L19" s="25" t="s">
        <v>31</v>
      </c>
      <c r="N19" s="25">
        <v>16</v>
      </c>
      <c r="O19" s="25" t="s">
        <v>381</v>
      </c>
      <c r="P19" s="25" t="s">
        <v>274</v>
      </c>
      <c r="Q19" s="25" t="s">
        <v>4</v>
      </c>
      <c r="R19" s="25" t="s">
        <v>32</v>
      </c>
      <c r="T19" s="25">
        <v>16</v>
      </c>
      <c r="U19" s="25"/>
      <c r="V19" s="25"/>
      <c r="W19" s="25" t="s">
        <v>4</v>
      </c>
      <c r="X19" s="25" t="s">
        <v>33</v>
      </c>
      <c r="Z19" s="25">
        <f t="shared" si="0"/>
        <v>16</v>
      </c>
      <c r="AA19" s="25"/>
      <c r="AB19" s="25"/>
      <c r="AC19" s="25" t="s">
        <v>4</v>
      </c>
      <c r="AD19" s="25" t="s">
        <v>34</v>
      </c>
      <c r="AF19" s="25">
        <v>16</v>
      </c>
      <c r="AG19" s="25" t="s">
        <v>477</v>
      </c>
      <c r="AH19" s="25" t="s">
        <v>478</v>
      </c>
      <c r="AI19" s="25" t="s">
        <v>4</v>
      </c>
      <c r="AJ19" s="25" t="s">
        <v>35</v>
      </c>
      <c r="AL19" s="25">
        <v>16</v>
      </c>
      <c r="AM19" s="25" t="s">
        <v>500</v>
      </c>
      <c r="AN19" s="25" t="s">
        <v>407</v>
      </c>
      <c r="AO19" s="25" t="s">
        <v>4</v>
      </c>
      <c r="AP19" s="25" t="s">
        <v>36</v>
      </c>
      <c r="AR19" s="25">
        <v>16</v>
      </c>
      <c r="AS19" s="25"/>
      <c r="AT19" s="25"/>
      <c r="AU19" s="25" t="s">
        <v>4</v>
      </c>
      <c r="AV19" s="25" t="s">
        <v>37</v>
      </c>
    </row>
    <row r="20" spans="2:48" x14ac:dyDescent="0.25">
      <c r="B20" s="25">
        <f t="shared" si="1"/>
        <v>17</v>
      </c>
      <c r="C20" s="25"/>
      <c r="D20" s="26"/>
      <c r="E20" s="25" t="s">
        <v>4</v>
      </c>
      <c r="F20" s="25" t="s">
        <v>30</v>
      </c>
      <c r="H20" s="25">
        <f>H19+1</f>
        <v>17</v>
      </c>
      <c r="I20" s="25"/>
      <c r="J20" s="25"/>
      <c r="K20" s="25" t="s">
        <v>4</v>
      </c>
      <c r="L20" s="25" t="s">
        <v>31</v>
      </c>
      <c r="N20" s="25">
        <f>N19+1</f>
        <v>17</v>
      </c>
      <c r="O20" s="25"/>
      <c r="P20" s="25"/>
      <c r="Q20" s="25" t="s">
        <v>4</v>
      </c>
      <c r="R20" s="25" t="s">
        <v>32</v>
      </c>
      <c r="T20" s="25">
        <f>T19+1</f>
        <v>17</v>
      </c>
      <c r="U20" s="25"/>
      <c r="V20" s="25"/>
      <c r="W20" s="25" t="s">
        <v>4</v>
      </c>
      <c r="X20" s="25" t="s">
        <v>33</v>
      </c>
      <c r="Z20" s="25">
        <f t="shared" si="0"/>
        <v>17</v>
      </c>
      <c r="AA20" s="25"/>
      <c r="AB20" s="25"/>
      <c r="AC20" s="25" t="s">
        <v>4</v>
      </c>
      <c r="AD20" s="25" t="s">
        <v>34</v>
      </c>
      <c r="AF20" s="25">
        <f>AF19+1</f>
        <v>17</v>
      </c>
      <c r="AG20" s="25"/>
      <c r="AH20" s="25"/>
      <c r="AI20" s="25" t="s">
        <v>4</v>
      </c>
      <c r="AJ20" s="25" t="s">
        <v>35</v>
      </c>
      <c r="AL20" s="25">
        <f>AL19+1</f>
        <v>17</v>
      </c>
      <c r="AM20" s="25"/>
      <c r="AN20" s="25"/>
      <c r="AO20" s="25" t="s">
        <v>4</v>
      </c>
      <c r="AP20" s="25" t="s">
        <v>36</v>
      </c>
      <c r="AR20" s="25">
        <f>AR19+1</f>
        <v>17</v>
      </c>
      <c r="AS20" s="25"/>
      <c r="AT20" s="25"/>
      <c r="AU20" s="25" t="s">
        <v>4</v>
      </c>
      <c r="AV20" s="25" t="s">
        <v>37</v>
      </c>
    </row>
    <row r="21" spans="2:48" x14ac:dyDescent="0.25">
      <c r="B21" s="25">
        <f t="shared" si="1"/>
        <v>18</v>
      </c>
      <c r="C21" s="25"/>
      <c r="D21" s="26"/>
      <c r="E21" s="25" t="s">
        <v>4</v>
      </c>
      <c r="F21" s="25" t="s">
        <v>30</v>
      </c>
      <c r="H21" s="25">
        <f t="shared" ref="H21:H84" si="2">H20+1</f>
        <v>18</v>
      </c>
      <c r="I21" s="25"/>
      <c r="J21" s="25"/>
      <c r="K21" s="25" t="s">
        <v>4</v>
      </c>
      <c r="L21" s="25" t="s">
        <v>31</v>
      </c>
      <c r="N21" s="25">
        <f t="shared" ref="N21:N84" si="3">N20+1</f>
        <v>18</v>
      </c>
      <c r="O21" s="25"/>
      <c r="P21" s="25"/>
      <c r="Q21" s="25" t="s">
        <v>4</v>
      </c>
      <c r="R21" s="25" t="s">
        <v>32</v>
      </c>
      <c r="T21" s="25">
        <f t="shared" ref="T21:T84" si="4">T20+1</f>
        <v>18</v>
      </c>
      <c r="U21" s="25"/>
      <c r="V21" s="25"/>
      <c r="W21" s="25" t="s">
        <v>4</v>
      </c>
      <c r="X21" s="25" t="s">
        <v>33</v>
      </c>
      <c r="Z21" s="25">
        <f t="shared" si="0"/>
        <v>18</v>
      </c>
      <c r="AA21" s="25"/>
      <c r="AB21" s="25"/>
      <c r="AC21" s="25" t="s">
        <v>4</v>
      </c>
      <c r="AD21" s="25" t="s">
        <v>34</v>
      </c>
      <c r="AF21" s="25">
        <f t="shared" ref="AF21:AF82" si="5">AF20+1</f>
        <v>18</v>
      </c>
      <c r="AG21" s="25"/>
      <c r="AH21" s="25"/>
      <c r="AI21" s="25" t="s">
        <v>4</v>
      </c>
      <c r="AJ21" s="25" t="s">
        <v>35</v>
      </c>
      <c r="AL21" s="25">
        <f t="shared" ref="AL21:AL84" si="6">AL20+1</f>
        <v>18</v>
      </c>
      <c r="AM21" s="25"/>
      <c r="AN21" s="25"/>
      <c r="AO21" s="25" t="s">
        <v>4</v>
      </c>
      <c r="AP21" s="25" t="s">
        <v>36</v>
      </c>
      <c r="AR21" s="25">
        <f t="shared" ref="AR21:AR84" si="7">AR20+1</f>
        <v>18</v>
      </c>
      <c r="AS21" s="25"/>
      <c r="AT21" s="25"/>
      <c r="AU21" s="25" t="s">
        <v>4</v>
      </c>
      <c r="AV21" s="25" t="s">
        <v>37</v>
      </c>
    </row>
    <row r="22" spans="2:48" x14ac:dyDescent="0.25">
      <c r="B22" s="25">
        <f t="shared" si="1"/>
        <v>19</v>
      </c>
      <c r="C22" s="25"/>
      <c r="D22" s="26"/>
      <c r="E22" s="25" t="s">
        <v>4</v>
      </c>
      <c r="F22" s="25" t="s">
        <v>30</v>
      </c>
      <c r="H22" s="25">
        <f t="shared" si="2"/>
        <v>19</v>
      </c>
      <c r="I22" s="25"/>
      <c r="J22" s="25"/>
      <c r="K22" s="25" t="s">
        <v>4</v>
      </c>
      <c r="L22" s="25" t="s">
        <v>31</v>
      </c>
      <c r="N22" s="25">
        <f t="shared" si="3"/>
        <v>19</v>
      </c>
      <c r="O22" s="25"/>
      <c r="P22" s="25"/>
      <c r="Q22" s="25" t="s">
        <v>4</v>
      </c>
      <c r="R22" s="25" t="s">
        <v>32</v>
      </c>
      <c r="T22" s="25">
        <f t="shared" si="4"/>
        <v>19</v>
      </c>
      <c r="U22" s="25"/>
      <c r="V22" s="25"/>
      <c r="W22" s="25" t="s">
        <v>4</v>
      </c>
      <c r="X22" s="25" t="s">
        <v>33</v>
      </c>
      <c r="Z22" s="25">
        <f t="shared" si="0"/>
        <v>19</v>
      </c>
      <c r="AA22" s="25"/>
      <c r="AB22" s="25"/>
      <c r="AC22" s="25" t="s">
        <v>4</v>
      </c>
      <c r="AD22" s="25" t="s">
        <v>34</v>
      </c>
      <c r="AF22" s="25">
        <f t="shared" si="5"/>
        <v>19</v>
      </c>
      <c r="AG22" s="25"/>
      <c r="AH22" s="25"/>
      <c r="AI22" s="25" t="s">
        <v>4</v>
      </c>
      <c r="AJ22" s="25" t="s">
        <v>35</v>
      </c>
      <c r="AL22" s="25">
        <f t="shared" si="6"/>
        <v>19</v>
      </c>
      <c r="AM22" s="25"/>
      <c r="AN22" s="25"/>
      <c r="AO22" s="25" t="s">
        <v>4</v>
      </c>
      <c r="AP22" s="25" t="s">
        <v>36</v>
      </c>
      <c r="AR22" s="25">
        <f t="shared" si="7"/>
        <v>19</v>
      </c>
      <c r="AS22" s="25"/>
      <c r="AT22" s="25"/>
      <c r="AU22" s="25" t="s">
        <v>4</v>
      </c>
      <c r="AV22" s="25" t="s">
        <v>37</v>
      </c>
    </row>
    <row r="23" spans="2:48" x14ac:dyDescent="0.25">
      <c r="B23" s="25">
        <f t="shared" si="1"/>
        <v>20</v>
      </c>
      <c r="C23" s="25"/>
      <c r="D23" s="26"/>
      <c r="E23" s="25" t="s">
        <v>4</v>
      </c>
      <c r="F23" s="25" t="s">
        <v>30</v>
      </c>
      <c r="H23" s="25">
        <f t="shared" si="2"/>
        <v>20</v>
      </c>
      <c r="I23" s="25"/>
      <c r="J23" s="25"/>
      <c r="K23" s="25" t="s">
        <v>4</v>
      </c>
      <c r="L23" s="25" t="s">
        <v>31</v>
      </c>
      <c r="N23" s="25">
        <f t="shared" si="3"/>
        <v>20</v>
      </c>
      <c r="O23" s="25"/>
      <c r="P23" s="25"/>
      <c r="Q23" s="25" t="s">
        <v>4</v>
      </c>
      <c r="R23" s="25" t="s">
        <v>32</v>
      </c>
      <c r="T23" s="25">
        <f t="shared" si="4"/>
        <v>20</v>
      </c>
      <c r="U23" s="25"/>
      <c r="V23" s="25"/>
      <c r="W23" s="25" t="s">
        <v>4</v>
      </c>
      <c r="X23" s="25" t="s">
        <v>33</v>
      </c>
      <c r="Z23" s="25">
        <f t="shared" si="0"/>
        <v>20</v>
      </c>
      <c r="AA23" s="25"/>
      <c r="AB23" s="25"/>
      <c r="AC23" s="25" t="s">
        <v>4</v>
      </c>
      <c r="AD23" s="25" t="s">
        <v>34</v>
      </c>
      <c r="AF23" s="25">
        <f t="shared" si="5"/>
        <v>20</v>
      </c>
      <c r="AG23" s="25"/>
      <c r="AH23" s="25"/>
      <c r="AI23" s="25" t="s">
        <v>4</v>
      </c>
      <c r="AJ23" s="25" t="s">
        <v>35</v>
      </c>
      <c r="AL23" s="25">
        <f t="shared" si="6"/>
        <v>20</v>
      </c>
      <c r="AM23" s="25"/>
      <c r="AN23" s="25"/>
      <c r="AO23" s="25" t="s">
        <v>4</v>
      </c>
      <c r="AP23" s="25" t="s">
        <v>36</v>
      </c>
      <c r="AR23" s="25">
        <f t="shared" si="7"/>
        <v>20</v>
      </c>
      <c r="AS23" s="25"/>
      <c r="AT23" s="25"/>
      <c r="AU23" s="25" t="s">
        <v>4</v>
      </c>
      <c r="AV23" s="25" t="s">
        <v>37</v>
      </c>
    </row>
    <row r="24" spans="2:48" x14ac:dyDescent="0.25">
      <c r="B24" s="25">
        <f t="shared" si="1"/>
        <v>21</v>
      </c>
      <c r="C24" s="25"/>
      <c r="D24" s="26"/>
      <c r="E24" s="25" t="s">
        <v>5</v>
      </c>
      <c r="F24" s="25" t="s">
        <v>30</v>
      </c>
      <c r="H24" s="25">
        <f t="shared" si="2"/>
        <v>21</v>
      </c>
      <c r="I24" s="25"/>
      <c r="J24" s="25"/>
      <c r="K24" s="25" t="s">
        <v>5</v>
      </c>
      <c r="L24" s="25" t="s">
        <v>31</v>
      </c>
      <c r="N24" s="25">
        <f t="shared" si="3"/>
        <v>21</v>
      </c>
      <c r="O24" s="25"/>
      <c r="P24" s="25"/>
      <c r="Q24" s="25" t="s">
        <v>5</v>
      </c>
      <c r="R24" s="25" t="s">
        <v>32</v>
      </c>
      <c r="T24" s="25">
        <f t="shared" si="4"/>
        <v>21</v>
      </c>
      <c r="U24" s="25"/>
      <c r="V24" s="25"/>
      <c r="W24" s="25" t="s">
        <v>5</v>
      </c>
      <c r="X24" s="25" t="s">
        <v>33</v>
      </c>
      <c r="Z24" s="25">
        <f t="shared" si="0"/>
        <v>21</v>
      </c>
      <c r="AA24" s="25"/>
      <c r="AB24" s="25"/>
      <c r="AC24" s="25" t="s">
        <v>5</v>
      </c>
      <c r="AD24" s="25" t="s">
        <v>34</v>
      </c>
      <c r="AF24" s="25">
        <f t="shared" si="5"/>
        <v>21</v>
      </c>
      <c r="AG24" s="25"/>
      <c r="AH24" s="25"/>
      <c r="AI24" s="25" t="s">
        <v>5</v>
      </c>
      <c r="AJ24" s="25" t="s">
        <v>35</v>
      </c>
      <c r="AL24" s="25">
        <f t="shared" si="6"/>
        <v>21</v>
      </c>
      <c r="AM24" s="25"/>
      <c r="AN24" s="25"/>
      <c r="AO24" s="25" t="s">
        <v>5</v>
      </c>
      <c r="AP24" s="25" t="s">
        <v>36</v>
      </c>
      <c r="AR24" s="25">
        <f t="shared" si="7"/>
        <v>21</v>
      </c>
      <c r="AS24" s="25"/>
      <c r="AT24" s="25"/>
      <c r="AU24" s="25" t="s">
        <v>5</v>
      </c>
      <c r="AV24" s="25" t="s">
        <v>37</v>
      </c>
    </row>
    <row r="25" spans="2:48" x14ac:dyDescent="0.25">
      <c r="B25" s="25">
        <f t="shared" si="1"/>
        <v>22</v>
      </c>
      <c r="C25" s="25"/>
      <c r="D25" s="26"/>
      <c r="E25" s="25" t="s">
        <v>5</v>
      </c>
      <c r="F25" s="25" t="s">
        <v>30</v>
      </c>
      <c r="H25" s="25">
        <f t="shared" si="2"/>
        <v>22</v>
      </c>
      <c r="I25" s="25"/>
      <c r="J25" s="25"/>
      <c r="K25" s="25" t="s">
        <v>5</v>
      </c>
      <c r="L25" s="25" t="s">
        <v>31</v>
      </c>
      <c r="N25" s="25">
        <f t="shared" si="3"/>
        <v>22</v>
      </c>
      <c r="O25" s="25"/>
      <c r="P25" s="25"/>
      <c r="Q25" s="25" t="s">
        <v>5</v>
      </c>
      <c r="R25" s="25" t="s">
        <v>32</v>
      </c>
      <c r="T25" s="25">
        <f t="shared" si="4"/>
        <v>22</v>
      </c>
      <c r="U25" s="25"/>
      <c r="V25" s="25"/>
      <c r="W25" s="25" t="s">
        <v>5</v>
      </c>
      <c r="X25" s="25" t="s">
        <v>33</v>
      </c>
      <c r="Z25" s="25">
        <f t="shared" si="0"/>
        <v>22</v>
      </c>
      <c r="AA25" s="25"/>
      <c r="AB25" s="25"/>
      <c r="AC25" s="25" t="s">
        <v>5</v>
      </c>
      <c r="AD25" s="25" t="s">
        <v>34</v>
      </c>
      <c r="AF25" s="25">
        <f t="shared" si="5"/>
        <v>22</v>
      </c>
      <c r="AG25" s="25"/>
      <c r="AH25" s="25"/>
      <c r="AI25" s="25" t="s">
        <v>5</v>
      </c>
      <c r="AJ25" s="25" t="s">
        <v>35</v>
      </c>
      <c r="AL25" s="25">
        <f t="shared" si="6"/>
        <v>22</v>
      </c>
      <c r="AM25" s="25"/>
      <c r="AN25" s="25"/>
      <c r="AO25" s="25" t="s">
        <v>5</v>
      </c>
      <c r="AP25" s="25" t="s">
        <v>36</v>
      </c>
      <c r="AR25" s="25">
        <f t="shared" si="7"/>
        <v>22</v>
      </c>
      <c r="AS25" s="25"/>
      <c r="AT25" s="25"/>
      <c r="AU25" s="25" t="s">
        <v>5</v>
      </c>
      <c r="AV25" s="25" t="s">
        <v>37</v>
      </c>
    </row>
    <row r="26" spans="2:48" x14ac:dyDescent="0.25">
      <c r="B26" s="25">
        <f t="shared" si="1"/>
        <v>23</v>
      </c>
      <c r="C26" s="25"/>
      <c r="D26" s="26"/>
      <c r="E26" s="25" t="s">
        <v>5</v>
      </c>
      <c r="F26" s="25" t="s">
        <v>30</v>
      </c>
      <c r="H26" s="25">
        <f t="shared" si="2"/>
        <v>23</v>
      </c>
      <c r="I26" s="25"/>
      <c r="J26" s="25"/>
      <c r="K26" s="25" t="s">
        <v>5</v>
      </c>
      <c r="L26" s="25" t="s">
        <v>31</v>
      </c>
      <c r="N26" s="25">
        <f t="shared" si="3"/>
        <v>23</v>
      </c>
      <c r="O26" s="25"/>
      <c r="P26" s="25"/>
      <c r="Q26" s="25" t="s">
        <v>5</v>
      </c>
      <c r="R26" s="25" t="s">
        <v>32</v>
      </c>
      <c r="T26" s="25">
        <f t="shared" si="4"/>
        <v>23</v>
      </c>
      <c r="U26" s="25"/>
      <c r="V26" s="25"/>
      <c r="W26" s="25" t="s">
        <v>5</v>
      </c>
      <c r="X26" s="25" t="s">
        <v>33</v>
      </c>
      <c r="Z26" s="25">
        <f t="shared" si="0"/>
        <v>23</v>
      </c>
      <c r="AA26" s="25"/>
      <c r="AB26" s="25"/>
      <c r="AC26" s="25" t="s">
        <v>5</v>
      </c>
      <c r="AD26" s="25" t="s">
        <v>34</v>
      </c>
      <c r="AF26" s="25">
        <f t="shared" si="5"/>
        <v>23</v>
      </c>
      <c r="AG26" s="25"/>
      <c r="AH26" s="25"/>
      <c r="AI26" s="25" t="s">
        <v>5</v>
      </c>
      <c r="AJ26" s="25" t="s">
        <v>35</v>
      </c>
      <c r="AL26" s="25">
        <f t="shared" si="6"/>
        <v>23</v>
      </c>
      <c r="AM26" s="25"/>
      <c r="AN26" s="25"/>
      <c r="AO26" s="25" t="s">
        <v>5</v>
      </c>
      <c r="AP26" s="25" t="s">
        <v>36</v>
      </c>
      <c r="AR26" s="25">
        <f t="shared" si="7"/>
        <v>23</v>
      </c>
      <c r="AS26" s="25"/>
      <c r="AT26" s="25"/>
      <c r="AU26" s="25" t="s">
        <v>5</v>
      </c>
      <c r="AV26" s="25" t="s">
        <v>37</v>
      </c>
    </row>
    <row r="27" spans="2:48" x14ac:dyDescent="0.25">
      <c r="B27" s="25">
        <f t="shared" si="1"/>
        <v>24</v>
      </c>
      <c r="C27" s="25"/>
      <c r="D27" s="26"/>
      <c r="E27" s="25" t="s">
        <v>5</v>
      </c>
      <c r="F27" s="25" t="s">
        <v>30</v>
      </c>
      <c r="H27" s="25">
        <f t="shared" si="2"/>
        <v>24</v>
      </c>
      <c r="I27" s="25"/>
      <c r="J27" s="25"/>
      <c r="K27" s="25" t="s">
        <v>5</v>
      </c>
      <c r="L27" s="25" t="s">
        <v>31</v>
      </c>
      <c r="N27" s="25">
        <f t="shared" si="3"/>
        <v>24</v>
      </c>
      <c r="O27" s="25"/>
      <c r="P27" s="25"/>
      <c r="Q27" s="25" t="s">
        <v>5</v>
      </c>
      <c r="R27" s="25" t="s">
        <v>32</v>
      </c>
      <c r="T27" s="25">
        <f t="shared" si="4"/>
        <v>24</v>
      </c>
      <c r="U27" s="25"/>
      <c r="V27" s="25"/>
      <c r="W27" s="25" t="s">
        <v>5</v>
      </c>
      <c r="X27" s="25" t="s">
        <v>33</v>
      </c>
      <c r="Z27" s="25">
        <f t="shared" si="0"/>
        <v>24</v>
      </c>
      <c r="AA27" s="25"/>
      <c r="AB27" s="25"/>
      <c r="AC27" s="25" t="s">
        <v>5</v>
      </c>
      <c r="AD27" s="25" t="s">
        <v>34</v>
      </c>
      <c r="AF27" s="25">
        <f t="shared" si="5"/>
        <v>24</v>
      </c>
      <c r="AG27" s="25"/>
      <c r="AH27" s="25"/>
      <c r="AI27" s="25" t="s">
        <v>5</v>
      </c>
      <c r="AJ27" s="25" t="s">
        <v>35</v>
      </c>
      <c r="AL27" s="25">
        <f t="shared" si="6"/>
        <v>24</v>
      </c>
      <c r="AM27" s="25"/>
      <c r="AN27" s="25"/>
      <c r="AO27" s="25" t="s">
        <v>5</v>
      </c>
      <c r="AP27" s="25" t="s">
        <v>36</v>
      </c>
      <c r="AR27" s="25">
        <f t="shared" si="7"/>
        <v>24</v>
      </c>
      <c r="AS27" s="25"/>
      <c r="AT27" s="25"/>
      <c r="AU27" s="25" t="s">
        <v>5</v>
      </c>
      <c r="AV27" s="25" t="s">
        <v>37</v>
      </c>
    </row>
    <row r="28" spans="2:48" x14ac:dyDescent="0.25">
      <c r="B28" s="25">
        <f t="shared" si="1"/>
        <v>25</v>
      </c>
      <c r="C28" s="25"/>
      <c r="D28" s="26"/>
      <c r="E28" s="25" t="s">
        <v>5</v>
      </c>
      <c r="F28" s="25" t="s">
        <v>30</v>
      </c>
      <c r="H28" s="25">
        <f t="shared" si="2"/>
        <v>25</v>
      </c>
      <c r="I28" s="25"/>
      <c r="J28" s="25"/>
      <c r="K28" s="25" t="s">
        <v>5</v>
      </c>
      <c r="L28" s="25" t="s">
        <v>31</v>
      </c>
      <c r="N28" s="25">
        <f t="shared" si="3"/>
        <v>25</v>
      </c>
      <c r="O28" s="25"/>
      <c r="P28" s="25"/>
      <c r="Q28" s="25" t="s">
        <v>5</v>
      </c>
      <c r="R28" s="25" t="s">
        <v>32</v>
      </c>
      <c r="T28" s="25">
        <f t="shared" si="4"/>
        <v>25</v>
      </c>
      <c r="U28" s="25"/>
      <c r="V28" s="25"/>
      <c r="W28" s="25" t="s">
        <v>5</v>
      </c>
      <c r="X28" s="25" t="s">
        <v>33</v>
      </c>
      <c r="Z28" s="25">
        <f t="shared" si="0"/>
        <v>25</v>
      </c>
      <c r="AA28" s="25"/>
      <c r="AB28" s="25"/>
      <c r="AC28" s="25" t="s">
        <v>5</v>
      </c>
      <c r="AD28" s="25" t="s">
        <v>34</v>
      </c>
      <c r="AF28" s="25">
        <f t="shared" si="5"/>
        <v>25</v>
      </c>
      <c r="AG28" s="25"/>
      <c r="AH28" s="25"/>
      <c r="AI28" s="25" t="s">
        <v>5</v>
      </c>
      <c r="AJ28" s="25" t="s">
        <v>35</v>
      </c>
      <c r="AL28" s="25">
        <f t="shared" si="6"/>
        <v>25</v>
      </c>
      <c r="AM28" s="25"/>
      <c r="AN28" s="25"/>
      <c r="AO28" s="25" t="s">
        <v>5</v>
      </c>
      <c r="AP28" s="25" t="s">
        <v>36</v>
      </c>
      <c r="AR28" s="25">
        <f t="shared" si="7"/>
        <v>25</v>
      </c>
      <c r="AS28" s="25"/>
      <c r="AT28" s="25"/>
      <c r="AU28" s="25" t="s">
        <v>5</v>
      </c>
      <c r="AV28" s="25" t="s">
        <v>37</v>
      </c>
    </row>
    <row r="29" spans="2:48" x14ac:dyDescent="0.25">
      <c r="B29" s="25">
        <f t="shared" si="1"/>
        <v>26</v>
      </c>
      <c r="C29" s="25"/>
      <c r="D29" s="26"/>
      <c r="E29" s="25" t="s">
        <v>5</v>
      </c>
      <c r="F29" s="25" t="s">
        <v>30</v>
      </c>
      <c r="H29" s="25">
        <f t="shared" si="2"/>
        <v>26</v>
      </c>
      <c r="I29" s="25"/>
      <c r="J29" s="25"/>
      <c r="K29" s="25" t="s">
        <v>5</v>
      </c>
      <c r="L29" s="25" t="s">
        <v>31</v>
      </c>
      <c r="N29" s="25">
        <f t="shared" si="3"/>
        <v>26</v>
      </c>
      <c r="O29" s="25"/>
      <c r="P29" s="25"/>
      <c r="Q29" s="25" t="s">
        <v>5</v>
      </c>
      <c r="R29" s="25" t="s">
        <v>32</v>
      </c>
      <c r="T29" s="25">
        <f t="shared" si="4"/>
        <v>26</v>
      </c>
      <c r="U29" s="25"/>
      <c r="V29" s="25"/>
      <c r="W29" s="25" t="s">
        <v>5</v>
      </c>
      <c r="X29" s="25" t="s">
        <v>33</v>
      </c>
      <c r="Z29" s="25">
        <f t="shared" si="0"/>
        <v>26</v>
      </c>
      <c r="AA29" s="25"/>
      <c r="AB29" s="25"/>
      <c r="AC29" s="25" t="s">
        <v>5</v>
      </c>
      <c r="AD29" s="25" t="s">
        <v>34</v>
      </c>
      <c r="AF29" s="25">
        <f t="shared" si="5"/>
        <v>26</v>
      </c>
      <c r="AG29" s="25"/>
      <c r="AH29" s="25"/>
      <c r="AI29" s="25" t="s">
        <v>5</v>
      </c>
      <c r="AJ29" s="25" t="s">
        <v>35</v>
      </c>
      <c r="AL29" s="25">
        <f t="shared" si="6"/>
        <v>26</v>
      </c>
      <c r="AM29" s="25"/>
      <c r="AN29" s="25"/>
      <c r="AO29" s="25" t="s">
        <v>5</v>
      </c>
      <c r="AP29" s="25" t="s">
        <v>36</v>
      </c>
      <c r="AR29" s="25">
        <f t="shared" si="7"/>
        <v>26</v>
      </c>
      <c r="AS29" s="25"/>
      <c r="AT29" s="25"/>
      <c r="AU29" s="25" t="s">
        <v>5</v>
      </c>
      <c r="AV29" s="25" t="s">
        <v>37</v>
      </c>
    </row>
    <row r="30" spans="2:48" x14ac:dyDescent="0.25">
      <c r="B30" s="25">
        <f t="shared" si="1"/>
        <v>27</v>
      </c>
      <c r="C30" s="25"/>
      <c r="D30" s="26"/>
      <c r="E30" s="25" t="s">
        <v>5</v>
      </c>
      <c r="F30" s="25" t="s">
        <v>30</v>
      </c>
      <c r="H30" s="25">
        <f t="shared" si="2"/>
        <v>27</v>
      </c>
      <c r="I30" s="25"/>
      <c r="J30" s="25"/>
      <c r="K30" s="25" t="s">
        <v>5</v>
      </c>
      <c r="L30" s="25" t="s">
        <v>31</v>
      </c>
      <c r="N30" s="25">
        <f t="shared" si="3"/>
        <v>27</v>
      </c>
      <c r="O30" s="25"/>
      <c r="P30" s="25"/>
      <c r="Q30" s="25" t="s">
        <v>5</v>
      </c>
      <c r="R30" s="25" t="s">
        <v>32</v>
      </c>
      <c r="T30" s="25">
        <f t="shared" si="4"/>
        <v>27</v>
      </c>
      <c r="U30" s="25"/>
      <c r="V30" s="25"/>
      <c r="W30" s="25" t="s">
        <v>5</v>
      </c>
      <c r="X30" s="25" t="s">
        <v>33</v>
      </c>
      <c r="Z30" s="25">
        <f t="shared" si="0"/>
        <v>27</v>
      </c>
      <c r="AA30" s="25"/>
      <c r="AB30" s="25"/>
      <c r="AC30" s="25" t="s">
        <v>5</v>
      </c>
      <c r="AD30" s="25" t="s">
        <v>34</v>
      </c>
      <c r="AF30" s="25">
        <f t="shared" si="5"/>
        <v>27</v>
      </c>
      <c r="AG30" s="25"/>
      <c r="AH30" s="25"/>
      <c r="AI30" s="25" t="s">
        <v>5</v>
      </c>
      <c r="AJ30" s="25" t="s">
        <v>35</v>
      </c>
      <c r="AL30" s="25">
        <f t="shared" si="6"/>
        <v>27</v>
      </c>
      <c r="AM30" s="25"/>
      <c r="AN30" s="25"/>
      <c r="AO30" s="25" t="s">
        <v>5</v>
      </c>
      <c r="AP30" s="25" t="s">
        <v>36</v>
      </c>
      <c r="AR30" s="25">
        <f t="shared" si="7"/>
        <v>27</v>
      </c>
      <c r="AS30" s="25"/>
      <c r="AT30" s="25"/>
      <c r="AU30" s="25" t="s">
        <v>5</v>
      </c>
      <c r="AV30" s="25" t="s">
        <v>37</v>
      </c>
    </row>
    <row r="31" spans="2:48" x14ac:dyDescent="0.25">
      <c r="B31" s="25">
        <f t="shared" si="1"/>
        <v>28</v>
      </c>
      <c r="C31" s="25"/>
      <c r="D31" s="26"/>
      <c r="E31" s="25" t="s">
        <v>5</v>
      </c>
      <c r="F31" s="25" t="s">
        <v>30</v>
      </c>
      <c r="H31" s="25">
        <f t="shared" si="2"/>
        <v>28</v>
      </c>
      <c r="I31" s="25"/>
      <c r="J31" s="25"/>
      <c r="K31" s="25" t="s">
        <v>5</v>
      </c>
      <c r="L31" s="25" t="s">
        <v>31</v>
      </c>
      <c r="N31" s="25">
        <f t="shared" si="3"/>
        <v>28</v>
      </c>
      <c r="O31" s="25"/>
      <c r="P31" s="25"/>
      <c r="Q31" s="25" t="s">
        <v>5</v>
      </c>
      <c r="R31" s="25" t="s">
        <v>32</v>
      </c>
      <c r="T31" s="25">
        <f t="shared" si="4"/>
        <v>28</v>
      </c>
      <c r="U31" s="25"/>
      <c r="V31" s="25"/>
      <c r="W31" s="25" t="s">
        <v>5</v>
      </c>
      <c r="X31" s="25" t="s">
        <v>33</v>
      </c>
      <c r="Z31" s="25">
        <f t="shared" si="0"/>
        <v>28</v>
      </c>
      <c r="AA31" s="25"/>
      <c r="AB31" s="25"/>
      <c r="AC31" s="25" t="s">
        <v>5</v>
      </c>
      <c r="AD31" s="25" t="s">
        <v>34</v>
      </c>
      <c r="AF31" s="25">
        <f t="shared" si="5"/>
        <v>28</v>
      </c>
      <c r="AG31" s="25"/>
      <c r="AH31" s="25"/>
      <c r="AI31" s="25" t="s">
        <v>5</v>
      </c>
      <c r="AJ31" s="25" t="s">
        <v>35</v>
      </c>
      <c r="AL31" s="25">
        <f t="shared" si="6"/>
        <v>28</v>
      </c>
      <c r="AM31" s="25"/>
      <c r="AN31" s="25"/>
      <c r="AO31" s="25" t="s">
        <v>5</v>
      </c>
      <c r="AP31" s="25" t="s">
        <v>36</v>
      </c>
      <c r="AR31" s="25">
        <f t="shared" si="7"/>
        <v>28</v>
      </c>
      <c r="AS31" s="25"/>
      <c r="AT31" s="25"/>
      <c r="AU31" s="25" t="s">
        <v>5</v>
      </c>
      <c r="AV31" s="25" t="s">
        <v>37</v>
      </c>
    </row>
    <row r="32" spans="2:48" x14ac:dyDescent="0.25">
      <c r="B32" s="25">
        <f t="shared" si="1"/>
        <v>29</v>
      </c>
      <c r="C32" s="25"/>
      <c r="D32" s="26"/>
      <c r="E32" s="25" t="s">
        <v>5</v>
      </c>
      <c r="F32" s="25" t="s">
        <v>30</v>
      </c>
      <c r="H32" s="25">
        <f t="shared" si="2"/>
        <v>29</v>
      </c>
      <c r="I32" s="25"/>
      <c r="J32" s="25"/>
      <c r="K32" s="25" t="s">
        <v>5</v>
      </c>
      <c r="L32" s="25" t="s">
        <v>31</v>
      </c>
      <c r="N32" s="25">
        <f t="shared" si="3"/>
        <v>29</v>
      </c>
      <c r="O32" s="25"/>
      <c r="P32" s="25"/>
      <c r="Q32" s="25" t="s">
        <v>5</v>
      </c>
      <c r="R32" s="25" t="s">
        <v>32</v>
      </c>
      <c r="T32" s="25">
        <f t="shared" si="4"/>
        <v>29</v>
      </c>
      <c r="U32" s="25"/>
      <c r="V32" s="25"/>
      <c r="W32" s="25" t="s">
        <v>5</v>
      </c>
      <c r="X32" s="25" t="s">
        <v>33</v>
      </c>
      <c r="Z32" s="25">
        <f t="shared" si="0"/>
        <v>29</v>
      </c>
      <c r="AA32" s="25"/>
      <c r="AB32" s="25"/>
      <c r="AC32" s="25" t="s">
        <v>5</v>
      </c>
      <c r="AD32" s="25" t="s">
        <v>34</v>
      </c>
      <c r="AF32" s="25">
        <f t="shared" si="5"/>
        <v>29</v>
      </c>
      <c r="AG32" s="25"/>
      <c r="AH32" s="25"/>
      <c r="AI32" s="25" t="s">
        <v>5</v>
      </c>
      <c r="AJ32" s="25" t="s">
        <v>35</v>
      </c>
      <c r="AL32" s="25">
        <f t="shared" si="6"/>
        <v>29</v>
      </c>
      <c r="AM32" s="25"/>
      <c r="AN32" s="25"/>
      <c r="AO32" s="25" t="s">
        <v>5</v>
      </c>
      <c r="AP32" s="25" t="s">
        <v>36</v>
      </c>
      <c r="AR32" s="25">
        <f t="shared" si="7"/>
        <v>29</v>
      </c>
      <c r="AS32" s="25"/>
      <c r="AT32" s="25"/>
      <c r="AU32" s="25" t="s">
        <v>5</v>
      </c>
      <c r="AV32" s="25" t="s">
        <v>37</v>
      </c>
    </row>
    <row r="33" spans="2:48" x14ac:dyDescent="0.25">
      <c r="B33" s="25">
        <f t="shared" si="1"/>
        <v>30</v>
      </c>
      <c r="C33" s="25"/>
      <c r="D33" s="26"/>
      <c r="E33" s="25" t="s">
        <v>5</v>
      </c>
      <c r="F33" s="25" t="s">
        <v>30</v>
      </c>
      <c r="H33" s="25">
        <f t="shared" si="2"/>
        <v>30</v>
      </c>
      <c r="I33" s="25"/>
      <c r="J33" s="25"/>
      <c r="K33" s="25" t="s">
        <v>5</v>
      </c>
      <c r="L33" s="25" t="s">
        <v>31</v>
      </c>
      <c r="N33" s="25">
        <f t="shared" si="3"/>
        <v>30</v>
      </c>
      <c r="O33" s="25"/>
      <c r="P33" s="25"/>
      <c r="Q33" s="25" t="s">
        <v>5</v>
      </c>
      <c r="R33" s="25" t="s">
        <v>32</v>
      </c>
      <c r="T33" s="25">
        <f t="shared" si="4"/>
        <v>30</v>
      </c>
      <c r="U33" s="25"/>
      <c r="V33" s="25"/>
      <c r="W33" s="25" t="s">
        <v>5</v>
      </c>
      <c r="X33" s="25" t="s">
        <v>33</v>
      </c>
      <c r="Z33" s="25">
        <f t="shared" si="0"/>
        <v>30</v>
      </c>
      <c r="AA33" s="25"/>
      <c r="AB33" s="25"/>
      <c r="AC33" s="25" t="s">
        <v>5</v>
      </c>
      <c r="AD33" s="25" t="s">
        <v>34</v>
      </c>
      <c r="AF33" s="25">
        <f t="shared" si="5"/>
        <v>30</v>
      </c>
      <c r="AG33" s="25"/>
      <c r="AH33" s="25"/>
      <c r="AI33" s="25" t="s">
        <v>5</v>
      </c>
      <c r="AJ33" s="25" t="s">
        <v>35</v>
      </c>
      <c r="AL33" s="25">
        <f t="shared" si="6"/>
        <v>30</v>
      </c>
      <c r="AM33" s="25"/>
      <c r="AN33" s="25"/>
      <c r="AO33" s="25" t="s">
        <v>5</v>
      </c>
      <c r="AP33" s="25" t="s">
        <v>36</v>
      </c>
      <c r="AR33" s="25">
        <f t="shared" si="7"/>
        <v>30</v>
      </c>
      <c r="AS33" s="25"/>
      <c r="AT33" s="25"/>
      <c r="AU33" s="25" t="s">
        <v>5</v>
      </c>
      <c r="AV33" s="25" t="s">
        <v>37</v>
      </c>
    </row>
    <row r="34" spans="2:48" x14ac:dyDescent="0.25">
      <c r="B34" s="25">
        <f t="shared" si="1"/>
        <v>31</v>
      </c>
      <c r="C34" s="25"/>
      <c r="D34" s="26"/>
      <c r="E34" s="25" t="s">
        <v>5</v>
      </c>
      <c r="F34" s="25" t="s">
        <v>30</v>
      </c>
      <c r="H34" s="25">
        <f t="shared" si="2"/>
        <v>31</v>
      </c>
      <c r="I34" s="25"/>
      <c r="J34" s="25"/>
      <c r="K34" s="25" t="s">
        <v>5</v>
      </c>
      <c r="L34" s="25" t="s">
        <v>31</v>
      </c>
      <c r="N34" s="25">
        <f t="shared" si="3"/>
        <v>31</v>
      </c>
      <c r="O34" s="25"/>
      <c r="P34" s="25"/>
      <c r="Q34" s="25" t="s">
        <v>5</v>
      </c>
      <c r="R34" s="25" t="s">
        <v>32</v>
      </c>
      <c r="T34" s="25">
        <f t="shared" si="4"/>
        <v>31</v>
      </c>
      <c r="U34" s="25"/>
      <c r="V34" s="25"/>
      <c r="W34" s="25" t="s">
        <v>5</v>
      </c>
      <c r="X34" s="25" t="s">
        <v>33</v>
      </c>
      <c r="Z34" s="25">
        <f t="shared" si="0"/>
        <v>31</v>
      </c>
      <c r="AA34" s="25"/>
      <c r="AB34" s="25"/>
      <c r="AC34" s="25" t="s">
        <v>5</v>
      </c>
      <c r="AD34" s="25" t="s">
        <v>34</v>
      </c>
      <c r="AF34" s="25">
        <f t="shared" si="5"/>
        <v>31</v>
      </c>
      <c r="AG34" s="25"/>
      <c r="AH34" s="25"/>
      <c r="AI34" s="25" t="s">
        <v>5</v>
      </c>
      <c r="AJ34" s="25" t="s">
        <v>35</v>
      </c>
      <c r="AL34" s="25">
        <f t="shared" si="6"/>
        <v>31</v>
      </c>
      <c r="AM34" s="25"/>
      <c r="AN34" s="25"/>
      <c r="AO34" s="25" t="s">
        <v>5</v>
      </c>
      <c r="AP34" s="25" t="s">
        <v>36</v>
      </c>
      <c r="AR34" s="25">
        <f t="shared" si="7"/>
        <v>31</v>
      </c>
      <c r="AS34" s="25"/>
      <c r="AT34" s="25"/>
      <c r="AU34" s="25" t="s">
        <v>5</v>
      </c>
      <c r="AV34" s="25" t="s">
        <v>37</v>
      </c>
    </row>
    <row r="35" spans="2:48" x14ac:dyDescent="0.25">
      <c r="B35" s="25">
        <f t="shared" si="1"/>
        <v>32</v>
      </c>
      <c r="C35" s="25"/>
      <c r="D35" s="26"/>
      <c r="E35" s="25" t="s">
        <v>5</v>
      </c>
      <c r="F35" s="25" t="s">
        <v>30</v>
      </c>
      <c r="H35" s="25">
        <f t="shared" si="2"/>
        <v>32</v>
      </c>
      <c r="I35" s="25"/>
      <c r="J35" s="25"/>
      <c r="K35" s="25" t="s">
        <v>5</v>
      </c>
      <c r="L35" s="25" t="s">
        <v>31</v>
      </c>
      <c r="N35" s="25">
        <f t="shared" si="3"/>
        <v>32</v>
      </c>
      <c r="O35" s="25"/>
      <c r="P35" s="25"/>
      <c r="Q35" s="25" t="s">
        <v>5</v>
      </c>
      <c r="R35" s="25" t="s">
        <v>32</v>
      </c>
      <c r="T35" s="25">
        <f t="shared" si="4"/>
        <v>32</v>
      </c>
      <c r="U35" s="25"/>
      <c r="V35" s="25"/>
      <c r="W35" s="25" t="s">
        <v>5</v>
      </c>
      <c r="X35" s="25" t="s">
        <v>33</v>
      </c>
      <c r="Z35" s="25">
        <f t="shared" si="0"/>
        <v>32</v>
      </c>
      <c r="AA35" s="25"/>
      <c r="AB35" s="25"/>
      <c r="AC35" s="25" t="s">
        <v>5</v>
      </c>
      <c r="AD35" s="25" t="s">
        <v>34</v>
      </c>
      <c r="AF35" s="25">
        <f t="shared" si="5"/>
        <v>32</v>
      </c>
      <c r="AG35" s="25"/>
      <c r="AH35" s="25"/>
      <c r="AI35" s="25" t="s">
        <v>5</v>
      </c>
      <c r="AJ35" s="25" t="s">
        <v>35</v>
      </c>
      <c r="AL35" s="25">
        <f t="shared" si="6"/>
        <v>32</v>
      </c>
      <c r="AM35" s="25"/>
      <c r="AN35" s="25"/>
      <c r="AO35" s="25" t="s">
        <v>5</v>
      </c>
      <c r="AP35" s="25" t="s">
        <v>36</v>
      </c>
      <c r="AR35" s="25">
        <f t="shared" si="7"/>
        <v>32</v>
      </c>
      <c r="AS35" s="25"/>
      <c r="AT35" s="25"/>
      <c r="AU35" s="25" t="s">
        <v>5</v>
      </c>
      <c r="AV35" s="25" t="s">
        <v>37</v>
      </c>
    </row>
    <row r="36" spans="2:48" x14ac:dyDescent="0.25">
      <c r="B36" s="25">
        <f t="shared" si="1"/>
        <v>33</v>
      </c>
      <c r="C36" s="25"/>
      <c r="D36" s="26"/>
      <c r="E36" s="25" t="s">
        <v>5</v>
      </c>
      <c r="F36" s="25" t="s">
        <v>30</v>
      </c>
      <c r="H36" s="25">
        <f t="shared" si="2"/>
        <v>33</v>
      </c>
      <c r="I36" s="25"/>
      <c r="J36" s="25"/>
      <c r="K36" s="25" t="s">
        <v>5</v>
      </c>
      <c r="L36" s="25" t="s">
        <v>31</v>
      </c>
      <c r="N36" s="25">
        <f t="shared" si="3"/>
        <v>33</v>
      </c>
      <c r="O36" s="25"/>
      <c r="P36" s="25"/>
      <c r="Q36" s="25" t="s">
        <v>5</v>
      </c>
      <c r="R36" s="25" t="s">
        <v>32</v>
      </c>
      <c r="T36" s="25">
        <f t="shared" si="4"/>
        <v>33</v>
      </c>
      <c r="U36" s="25"/>
      <c r="V36" s="25"/>
      <c r="W36" s="25" t="s">
        <v>5</v>
      </c>
      <c r="X36" s="25" t="s">
        <v>33</v>
      </c>
      <c r="Z36" s="25">
        <f t="shared" si="0"/>
        <v>33</v>
      </c>
      <c r="AA36" s="25"/>
      <c r="AB36" s="25"/>
      <c r="AC36" s="25" t="s">
        <v>5</v>
      </c>
      <c r="AD36" s="25" t="s">
        <v>34</v>
      </c>
      <c r="AF36" s="25">
        <f t="shared" si="5"/>
        <v>33</v>
      </c>
      <c r="AG36" s="25"/>
      <c r="AH36" s="25"/>
      <c r="AI36" s="25" t="s">
        <v>5</v>
      </c>
      <c r="AJ36" s="25" t="s">
        <v>35</v>
      </c>
      <c r="AL36" s="25">
        <f t="shared" si="6"/>
        <v>33</v>
      </c>
      <c r="AM36" s="25"/>
      <c r="AN36" s="25"/>
      <c r="AO36" s="25" t="s">
        <v>5</v>
      </c>
      <c r="AP36" s="25" t="s">
        <v>36</v>
      </c>
      <c r="AR36" s="25">
        <f t="shared" si="7"/>
        <v>33</v>
      </c>
      <c r="AS36" s="25"/>
      <c r="AT36" s="25"/>
      <c r="AU36" s="25" t="s">
        <v>5</v>
      </c>
      <c r="AV36" s="25" t="s">
        <v>37</v>
      </c>
    </row>
    <row r="37" spans="2:48" x14ac:dyDescent="0.25">
      <c r="B37" s="25">
        <f t="shared" si="1"/>
        <v>34</v>
      </c>
      <c r="C37" s="25"/>
      <c r="D37" s="26"/>
      <c r="E37" s="25" t="s">
        <v>5</v>
      </c>
      <c r="F37" s="25" t="s">
        <v>30</v>
      </c>
      <c r="H37" s="25">
        <f t="shared" si="2"/>
        <v>34</v>
      </c>
      <c r="I37" s="25"/>
      <c r="J37" s="25"/>
      <c r="K37" s="25" t="s">
        <v>5</v>
      </c>
      <c r="L37" s="25" t="s">
        <v>31</v>
      </c>
      <c r="N37" s="25">
        <f t="shared" si="3"/>
        <v>34</v>
      </c>
      <c r="O37" s="25"/>
      <c r="P37" s="25"/>
      <c r="Q37" s="25" t="s">
        <v>5</v>
      </c>
      <c r="R37" s="25" t="s">
        <v>32</v>
      </c>
      <c r="T37" s="25">
        <f t="shared" si="4"/>
        <v>34</v>
      </c>
      <c r="U37" s="25"/>
      <c r="V37" s="25"/>
      <c r="W37" s="25" t="s">
        <v>5</v>
      </c>
      <c r="X37" s="25" t="s">
        <v>33</v>
      </c>
      <c r="Z37" s="25">
        <f t="shared" si="0"/>
        <v>34</v>
      </c>
      <c r="AA37" s="25"/>
      <c r="AB37" s="25"/>
      <c r="AC37" s="25" t="s">
        <v>5</v>
      </c>
      <c r="AD37" s="25" t="s">
        <v>34</v>
      </c>
      <c r="AF37" s="25">
        <f t="shared" si="5"/>
        <v>34</v>
      </c>
      <c r="AG37" s="25"/>
      <c r="AH37" s="25"/>
      <c r="AI37" s="25" t="s">
        <v>5</v>
      </c>
      <c r="AJ37" s="25" t="s">
        <v>35</v>
      </c>
      <c r="AL37" s="25">
        <f t="shared" si="6"/>
        <v>34</v>
      </c>
      <c r="AM37" s="25"/>
      <c r="AN37" s="25"/>
      <c r="AO37" s="25" t="s">
        <v>5</v>
      </c>
      <c r="AP37" s="25" t="s">
        <v>36</v>
      </c>
      <c r="AR37" s="25">
        <f t="shared" si="7"/>
        <v>34</v>
      </c>
      <c r="AS37" s="25"/>
      <c r="AT37" s="25"/>
      <c r="AU37" s="25" t="s">
        <v>5</v>
      </c>
      <c r="AV37" s="25" t="s">
        <v>37</v>
      </c>
    </row>
    <row r="38" spans="2:48" x14ac:dyDescent="0.25">
      <c r="B38" s="25">
        <f t="shared" si="1"/>
        <v>35</v>
      </c>
      <c r="C38" s="25"/>
      <c r="D38" s="26"/>
      <c r="E38" s="25" t="s">
        <v>5</v>
      </c>
      <c r="F38" s="25" t="s">
        <v>30</v>
      </c>
      <c r="H38" s="25">
        <f t="shared" si="2"/>
        <v>35</v>
      </c>
      <c r="I38" s="25"/>
      <c r="J38" s="25"/>
      <c r="K38" s="25" t="s">
        <v>5</v>
      </c>
      <c r="L38" s="25" t="s">
        <v>31</v>
      </c>
      <c r="N38" s="25">
        <f t="shared" si="3"/>
        <v>35</v>
      </c>
      <c r="O38" s="25"/>
      <c r="P38" s="25"/>
      <c r="Q38" s="25" t="s">
        <v>5</v>
      </c>
      <c r="R38" s="25" t="s">
        <v>32</v>
      </c>
      <c r="T38" s="25">
        <f t="shared" si="4"/>
        <v>35</v>
      </c>
      <c r="U38" s="25"/>
      <c r="V38" s="25"/>
      <c r="W38" s="25" t="s">
        <v>5</v>
      </c>
      <c r="X38" s="25" t="s">
        <v>33</v>
      </c>
      <c r="Z38" s="25">
        <f t="shared" si="0"/>
        <v>35</v>
      </c>
      <c r="AA38" s="25"/>
      <c r="AB38" s="25"/>
      <c r="AC38" s="25" t="s">
        <v>5</v>
      </c>
      <c r="AD38" s="25" t="s">
        <v>34</v>
      </c>
      <c r="AF38" s="25">
        <f t="shared" si="5"/>
        <v>35</v>
      </c>
      <c r="AG38" s="25"/>
      <c r="AH38" s="25"/>
      <c r="AI38" s="25" t="s">
        <v>5</v>
      </c>
      <c r="AJ38" s="25" t="s">
        <v>35</v>
      </c>
      <c r="AL38" s="25">
        <f t="shared" si="6"/>
        <v>35</v>
      </c>
      <c r="AM38" s="25"/>
      <c r="AN38" s="25"/>
      <c r="AO38" s="25" t="s">
        <v>5</v>
      </c>
      <c r="AP38" s="25" t="s">
        <v>36</v>
      </c>
      <c r="AR38" s="25">
        <f t="shared" si="7"/>
        <v>35</v>
      </c>
      <c r="AS38" s="25"/>
      <c r="AT38" s="25"/>
      <c r="AU38" s="25" t="s">
        <v>5</v>
      </c>
      <c r="AV38" s="25" t="s">
        <v>37</v>
      </c>
    </row>
    <row r="39" spans="2:48" x14ac:dyDescent="0.25">
      <c r="B39" s="25">
        <f t="shared" si="1"/>
        <v>36</v>
      </c>
      <c r="C39" s="25"/>
      <c r="D39" s="26"/>
      <c r="E39" s="25" t="s">
        <v>5</v>
      </c>
      <c r="F39" s="25" t="s">
        <v>30</v>
      </c>
      <c r="H39" s="25">
        <f t="shared" si="2"/>
        <v>36</v>
      </c>
      <c r="I39" s="25"/>
      <c r="J39" s="25"/>
      <c r="K39" s="25" t="s">
        <v>5</v>
      </c>
      <c r="L39" s="25" t="s">
        <v>31</v>
      </c>
      <c r="N39" s="25">
        <f t="shared" si="3"/>
        <v>36</v>
      </c>
      <c r="O39" s="25"/>
      <c r="P39" s="25"/>
      <c r="Q39" s="25" t="s">
        <v>5</v>
      </c>
      <c r="R39" s="25" t="s">
        <v>32</v>
      </c>
      <c r="T39" s="25">
        <f t="shared" si="4"/>
        <v>36</v>
      </c>
      <c r="U39" s="25"/>
      <c r="V39" s="25"/>
      <c r="W39" s="25" t="s">
        <v>5</v>
      </c>
      <c r="X39" s="25" t="s">
        <v>33</v>
      </c>
      <c r="Z39" s="25">
        <f t="shared" si="0"/>
        <v>36</v>
      </c>
      <c r="AA39" s="25"/>
      <c r="AB39" s="25"/>
      <c r="AC39" s="25" t="s">
        <v>5</v>
      </c>
      <c r="AD39" s="25" t="s">
        <v>34</v>
      </c>
      <c r="AF39" s="25">
        <f t="shared" si="5"/>
        <v>36</v>
      </c>
      <c r="AG39" s="25"/>
      <c r="AH39" s="25"/>
      <c r="AI39" s="25" t="s">
        <v>5</v>
      </c>
      <c r="AJ39" s="25" t="s">
        <v>35</v>
      </c>
      <c r="AL39" s="25">
        <f t="shared" si="6"/>
        <v>36</v>
      </c>
      <c r="AM39" s="25"/>
      <c r="AN39" s="25"/>
      <c r="AO39" s="25" t="s">
        <v>5</v>
      </c>
      <c r="AP39" s="25" t="s">
        <v>36</v>
      </c>
      <c r="AR39" s="25">
        <f t="shared" si="7"/>
        <v>36</v>
      </c>
      <c r="AS39" s="25"/>
      <c r="AT39" s="25"/>
      <c r="AU39" s="25" t="s">
        <v>5</v>
      </c>
      <c r="AV39" s="25" t="s">
        <v>37</v>
      </c>
    </row>
    <row r="40" spans="2:48" x14ac:dyDescent="0.25">
      <c r="B40" s="25">
        <f t="shared" si="1"/>
        <v>37</v>
      </c>
      <c r="C40" s="25"/>
      <c r="D40" s="26"/>
      <c r="E40" s="25" t="s">
        <v>5</v>
      </c>
      <c r="F40" s="25" t="s">
        <v>30</v>
      </c>
      <c r="H40" s="25">
        <f t="shared" si="2"/>
        <v>37</v>
      </c>
      <c r="I40" s="25"/>
      <c r="J40" s="25"/>
      <c r="K40" s="25" t="s">
        <v>5</v>
      </c>
      <c r="L40" s="25" t="s">
        <v>31</v>
      </c>
      <c r="N40" s="25">
        <f t="shared" si="3"/>
        <v>37</v>
      </c>
      <c r="O40" s="25"/>
      <c r="P40" s="25"/>
      <c r="Q40" s="25" t="s">
        <v>5</v>
      </c>
      <c r="R40" s="25" t="s">
        <v>32</v>
      </c>
      <c r="T40" s="25">
        <f t="shared" si="4"/>
        <v>37</v>
      </c>
      <c r="U40" s="25"/>
      <c r="V40" s="25"/>
      <c r="W40" s="25" t="s">
        <v>5</v>
      </c>
      <c r="X40" s="25" t="s">
        <v>33</v>
      </c>
      <c r="Z40" s="25">
        <f t="shared" si="0"/>
        <v>37</v>
      </c>
      <c r="AA40" s="25"/>
      <c r="AB40" s="25"/>
      <c r="AC40" s="25" t="s">
        <v>5</v>
      </c>
      <c r="AD40" s="25" t="s">
        <v>34</v>
      </c>
      <c r="AF40" s="25">
        <f t="shared" si="5"/>
        <v>37</v>
      </c>
      <c r="AG40" s="25"/>
      <c r="AH40" s="25"/>
      <c r="AI40" s="25" t="s">
        <v>5</v>
      </c>
      <c r="AJ40" s="25" t="s">
        <v>35</v>
      </c>
      <c r="AL40" s="25">
        <f t="shared" si="6"/>
        <v>37</v>
      </c>
      <c r="AM40" s="25"/>
      <c r="AN40" s="25"/>
      <c r="AO40" s="25" t="s">
        <v>5</v>
      </c>
      <c r="AP40" s="25" t="s">
        <v>36</v>
      </c>
      <c r="AR40" s="25">
        <f t="shared" si="7"/>
        <v>37</v>
      </c>
      <c r="AS40" s="25"/>
      <c r="AT40" s="25"/>
      <c r="AU40" s="25" t="s">
        <v>5</v>
      </c>
      <c r="AV40" s="25" t="s">
        <v>37</v>
      </c>
    </row>
    <row r="41" spans="2:48" x14ac:dyDescent="0.25">
      <c r="B41" s="25">
        <f t="shared" si="1"/>
        <v>38</v>
      </c>
      <c r="C41" s="25"/>
      <c r="D41" s="26"/>
      <c r="E41" s="25" t="s">
        <v>5</v>
      </c>
      <c r="F41" s="25" t="s">
        <v>30</v>
      </c>
      <c r="H41" s="25">
        <f t="shared" si="2"/>
        <v>38</v>
      </c>
      <c r="I41" s="25"/>
      <c r="J41" s="25"/>
      <c r="K41" s="25" t="s">
        <v>5</v>
      </c>
      <c r="L41" s="25" t="s">
        <v>31</v>
      </c>
      <c r="N41" s="25">
        <f t="shared" si="3"/>
        <v>38</v>
      </c>
      <c r="O41" s="25"/>
      <c r="P41" s="25"/>
      <c r="Q41" s="25" t="s">
        <v>5</v>
      </c>
      <c r="R41" s="25" t="s">
        <v>32</v>
      </c>
      <c r="T41" s="25">
        <f t="shared" si="4"/>
        <v>38</v>
      </c>
      <c r="U41" s="25"/>
      <c r="V41" s="25"/>
      <c r="W41" s="25" t="s">
        <v>5</v>
      </c>
      <c r="X41" s="25" t="s">
        <v>33</v>
      </c>
      <c r="Z41" s="25">
        <f t="shared" si="0"/>
        <v>38</v>
      </c>
      <c r="AA41" s="25"/>
      <c r="AB41" s="25"/>
      <c r="AC41" s="25" t="s">
        <v>5</v>
      </c>
      <c r="AD41" s="25" t="s">
        <v>34</v>
      </c>
      <c r="AF41" s="25">
        <f t="shared" si="5"/>
        <v>38</v>
      </c>
      <c r="AG41" s="25"/>
      <c r="AH41" s="25"/>
      <c r="AI41" s="25" t="s">
        <v>5</v>
      </c>
      <c r="AJ41" s="25" t="s">
        <v>35</v>
      </c>
      <c r="AL41" s="25">
        <f t="shared" si="6"/>
        <v>38</v>
      </c>
      <c r="AM41" s="25"/>
      <c r="AN41" s="25"/>
      <c r="AO41" s="25" t="s">
        <v>5</v>
      </c>
      <c r="AP41" s="25" t="s">
        <v>36</v>
      </c>
      <c r="AR41" s="25">
        <f t="shared" si="7"/>
        <v>38</v>
      </c>
      <c r="AS41" s="25"/>
      <c r="AT41" s="25"/>
      <c r="AU41" s="25" t="s">
        <v>5</v>
      </c>
      <c r="AV41" s="25" t="s">
        <v>37</v>
      </c>
    </row>
    <row r="42" spans="2:48" x14ac:dyDescent="0.25">
      <c r="B42" s="25">
        <f t="shared" si="1"/>
        <v>39</v>
      </c>
      <c r="C42" s="25"/>
      <c r="D42" s="26"/>
      <c r="E42" s="25" t="s">
        <v>5</v>
      </c>
      <c r="F42" s="25" t="s">
        <v>30</v>
      </c>
      <c r="H42" s="25">
        <f t="shared" si="2"/>
        <v>39</v>
      </c>
      <c r="I42" s="25"/>
      <c r="J42" s="25"/>
      <c r="K42" s="25" t="s">
        <v>5</v>
      </c>
      <c r="L42" s="25" t="s">
        <v>31</v>
      </c>
      <c r="N42" s="25">
        <f t="shared" si="3"/>
        <v>39</v>
      </c>
      <c r="O42" s="25"/>
      <c r="P42" s="25"/>
      <c r="Q42" s="25" t="s">
        <v>5</v>
      </c>
      <c r="R42" s="25" t="s">
        <v>32</v>
      </c>
      <c r="T42" s="25">
        <f t="shared" si="4"/>
        <v>39</v>
      </c>
      <c r="U42" s="25"/>
      <c r="V42" s="25"/>
      <c r="W42" s="25" t="s">
        <v>5</v>
      </c>
      <c r="X42" s="25" t="s">
        <v>33</v>
      </c>
      <c r="Z42" s="25">
        <f t="shared" si="0"/>
        <v>39</v>
      </c>
      <c r="AA42" s="25"/>
      <c r="AB42" s="25"/>
      <c r="AC42" s="25" t="s">
        <v>5</v>
      </c>
      <c r="AD42" s="25" t="s">
        <v>34</v>
      </c>
      <c r="AF42" s="25">
        <f t="shared" si="5"/>
        <v>39</v>
      </c>
      <c r="AG42" s="25"/>
      <c r="AH42" s="25"/>
      <c r="AI42" s="25" t="s">
        <v>5</v>
      </c>
      <c r="AJ42" s="25" t="s">
        <v>35</v>
      </c>
      <c r="AL42" s="25">
        <f t="shared" si="6"/>
        <v>39</v>
      </c>
      <c r="AM42" s="25"/>
      <c r="AN42" s="25"/>
      <c r="AO42" s="25" t="s">
        <v>5</v>
      </c>
      <c r="AP42" s="25" t="s">
        <v>36</v>
      </c>
      <c r="AR42" s="25">
        <f t="shared" si="7"/>
        <v>39</v>
      </c>
      <c r="AS42" s="25"/>
      <c r="AT42" s="25"/>
      <c r="AU42" s="25" t="s">
        <v>5</v>
      </c>
      <c r="AV42" s="25" t="s">
        <v>37</v>
      </c>
    </row>
    <row r="43" spans="2:48" x14ac:dyDescent="0.25">
      <c r="B43" s="25">
        <f t="shared" si="1"/>
        <v>40</v>
      </c>
      <c r="C43" s="25"/>
      <c r="D43" s="26"/>
      <c r="E43" s="25" t="s">
        <v>5</v>
      </c>
      <c r="F43" s="25" t="s">
        <v>30</v>
      </c>
      <c r="H43" s="25">
        <f t="shared" si="2"/>
        <v>40</v>
      </c>
      <c r="I43" s="25"/>
      <c r="J43" s="25"/>
      <c r="K43" s="25" t="s">
        <v>5</v>
      </c>
      <c r="L43" s="25" t="s">
        <v>31</v>
      </c>
      <c r="N43" s="25">
        <f t="shared" si="3"/>
        <v>40</v>
      </c>
      <c r="O43" s="25"/>
      <c r="P43" s="25"/>
      <c r="Q43" s="25" t="s">
        <v>5</v>
      </c>
      <c r="R43" s="25" t="s">
        <v>32</v>
      </c>
      <c r="T43" s="25">
        <f t="shared" si="4"/>
        <v>40</v>
      </c>
      <c r="U43" s="25"/>
      <c r="V43" s="25"/>
      <c r="W43" s="25" t="s">
        <v>5</v>
      </c>
      <c r="X43" s="25" t="s">
        <v>33</v>
      </c>
      <c r="Z43" s="25">
        <f t="shared" si="0"/>
        <v>40</v>
      </c>
      <c r="AA43" s="25"/>
      <c r="AB43" s="25"/>
      <c r="AC43" s="25" t="s">
        <v>5</v>
      </c>
      <c r="AD43" s="25" t="s">
        <v>34</v>
      </c>
      <c r="AF43" s="25">
        <f t="shared" si="5"/>
        <v>40</v>
      </c>
      <c r="AG43" s="25"/>
      <c r="AH43" s="25"/>
      <c r="AI43" s="25" t="s">
        <v>5</v>
      </c>
      <c r="AJ43" s="25" t="s">
        <v>35</v>
      </c>
      <c r="AL43" s="25">
        <f t="shared" si="6"/>
        <v>40</v>
      </c>
      <c r="AM43" s="25"/>
      <c r="AN43" s="25"/>
      <c r="AO43" s="25" t="s">
        <v>5</v>
      </c>
      <c r="AP43" s="25" t="s">
        <v>36</v>
      </c>
      <c r="AR43" s="25">
        <f t="shared" si="7"/>
        <v>40</v>
      </c>
      <c r="AS43" s="25"/>
      <c r="AT43" s="25"/>
      <c r="AU43" s="25" t="s">
        <v>5</v>
      </c>
      <c r="AV43" s="25" t="s">
        <v>37</v>
      </c>
    </row>
    <row r="44" spans="2:48" x14ac:dyDescent="0.25">
      <c r="B44" s="25">
        <f t="shared" si="1"/>
        <v>41</v>
      </c>
      <c r="C44" s="18" t="s">
        <v>38</v>
      </c>
      <c r="D44" s="25" t="s">
        <v>39</v>
      </c>
      <c r="E44" s="25" t="s">
        <v>2</v>
      </c>
      <c r="F44" s="25" t="s">
        <v>30</v>
      </c>
      <c r="H44" s="25">
        <f t="shared" si="2"/>
        <v>41</v>
      </c>
      <c r="I44" s="19" t="s">
        <v>58</v>
      </c>
      <c r="J44" s="25" t="s">
        <v>59</v>
      </c>
      <c r="K44" s="25" t="s">
        <v>2</v>
      </c>
      <c r="L44" s="25" t="s">
        <v>31</v>
      </c>
      <c r="N44" s="25">
        <f t="shared" si="3"/>
        <v>41</v>
      </c>
      <c r="O44" s="20" t="s">
        <v>86</v>
      </c>
      <c r="P44" s="25" t="s">
        <v>87</v>
      </c>
      <c r="Q44" s="25" t="s">
        <v>2</v>
      </c>
      <c r="R44" s="25" t="s">
        <v>32</v>
      </c>
      <c r="T44" s="25">
        <f t="shared" si="4"/>
        <v>41</v>
      </c>
      <c r="U44" s="18" t="s">
        <v>116</v>
      </c>
      <c r="V44" s="25" t="s">
        <v>117</v>
      </c>
      <c r="W44" s="25" t="s">
        <v>2</v>
      </c>
      <c r="X44" s="25" t="s">
        <v>33</v>
      </c>
      <c r="Z44" s="25">
        <f t="shared" si="0"/>
        <v>41</v>
      </c>
      <c r="AA44" s="18" t="s">
        <v>138</v>
      </c>
      <c r="AB44" s="25" t="s">
        <v>99</v>
      </c>
      <c r="AC44" s="25" t="s">
        <v>2</v>
      </c>
      <c r="AD44" s="25" t="s">
        <v>34</v>
      </c>
      <c r="AF44" s="25">
        <f t="shared" si="5"/>
        <v>41</v>
      </c>
      <c r="AG44" s="18" t="s">
        <v>159</v>
      </c>
      <c r="AH44" s="25" t="s">
        <v>160</v>
      </c>
      <c r="AI44" s="25" t="s">
        <v>2</v>
      </c>
      <c r="AJ44" s="25" t="s">
        <v>35</v>
      </c>
      <c r="AL44" s="25">
        <f t="shared" si="6"/>
        <v>41</v>
      </c>
      <c r="AM44" s="18" t="s">
        <v>188</v>
      </c>
      <c r="AN44" s="25" t="s">
        <v>189</v>
      </c>
      <c r="AO44" s="25" t="s">
        <v>2</v>
      </c>
      <c r="AP44" s="25" t="s">
        <v>36</v>
      </c>
      <c r="AR44" s="25">
        <f t="shared" si="7"/>
        <v>41</v>
      </c>
      <c r="AS44" s="18" t="s">
        <v>157</v>
      </c>
      <c r="AT44" s="25" t="s">
        <v>218</v>
      </c>
      <c r="AU44" s="25" t="s">
        <v>2</v>
      </c>
      <c r="AV44" s="25" t="s">
        <v>37</v>
      </c>
    </row>
    <row r="45" spans="2:48" x14ac:dyDescent="0.25">
      <c r="B45" s="25">
        <f t="shared" si="1"/>
        <v>42</v>
      </c>
      <c r="C45" s="18" t="s">
        <v>40</v>
      </c>
      <c r="D45" s="25" t="s">
        <v>41</v>
      </c>
      <c r="E45" s="25" t="s">
        <v>2</v>
      </c>
      <c r="F45" s="25" t="s">
        <v>30</v>
      </c>
      <c r="H45" s="25">
        <f t="shared" si="2"/>
        <v>42</v>
      </c>
      <c r="I45" s="19" t="s">
        <v>60</v>
      </c>
      <c r="J45" s="25" t="s">
        <v>61</v>
      </c>
      <c r="K45" s="25" t="s">
        <v>2</v>
      </c>
      <c r="L45" s="25" t="s">
        <v>31</v>
      </c>
      <c r="N45" s="25">
        <f t="shared" si="3"/>
        <v>42</v>
      </c>
      <c r="O45" s="20" t="s">
        <v>88</v>
      </c>
      <c r="P45" s="25" t="s">
        <v>89</v>
      </c>
      <c r="Q45" s="25" t="s">
        <v>2</v>
      </c>
      <c r="R45" s="25" t="s">
        <v>32</v>
      </c>
      <c r="T45" s="25">
        <f t="shared" si="4"/>
        <v>42</v>
      </c>
      <c r="U45" s="18" t="s">
        <v>118</v>
      </c>
      <c r="V45" s="25" t="s">
        <v>119</v>
      </c>
      <c r="W45" s="25" t="s">
        <v>2</v>
      </c>
      <c r="X45" s="25" t="s">
        <v>33</v>
      </c>
      <c r="Z45" s="25">
        <f t="shared" si="0"/>
        <v>42</v>
      </c>
      <c r="AA45" s="18" t="s">
        <v>139</v>
      </c>
      <c r="AB45" s="25" t="s">
        <v>140</v>
      </c>
      <c r="AC45" s="25" t="s">
        <v>2</v>
      </c>
      <c r="AD45" s="25" t="s">
        <v>34</v>
      </c>
      <c r="AF45" s="25">
        <f t="shared" si="5"/>
        <v>42</v>
      </c>
      <c r="AG45" s="18" t="s">
        <v>161</v>
      </c>
      <c r="AH45" s="25" t="s">
        <v>65</v>
      </c>
      <c r="AI45" s="25" t="s">
        <v>2</v>
      </c>
      <c r="AJ45" s="25" t="s">
        <v>35</v>
      </c>
      <c r="AL45" s="25">
        <f t="shared" si="6"/>
        <v>42</v>
      </c>
      <c r="AM45" s="18" t="s">
        <v>190</v>
      </c>
      <c r="AN45" s="25" t="s">
        <v>191</v>
      </c>
      <c r="AO45" s="25" t="s">
        <v>2</v>
      </c>
      <c r="AP45" s="25" t="s">
        <v>36</v>
      </c>
      <c r="AR45" s="25">
        <f t="shared" si="7"/>
        <v>42</v>
      </c>
      <c r="AS45" s="18" t="s">
        <v>219</v>
      </c>
      <c r="AT45" s="25" t="s">
        <v>220</v>
      </c>
      <c r="AU45" s="25" t="s">
        <v>2</v>
      </c>
      <c r="AV45" s="25" t="s">
        <v>37</v>
      </c>
    </row>
    <row r="46" spans="2:48" x14ac:dyDescent="0.25">
      <c r="B46" s="25">
        <f t="shared" si="1"/>
        <v>43</v>
      </c>
      <c r="C46" s="18" t="s">
        <v>42</v>
      </c>
      <c r="D46" s="25" t="s">
        <v>43</v>
      </c>
      <c r="E46" s="25" t="s">
        <v>2</v>
      </c>
      <c r="F46" s="25" t="s">
        <v>30</v>
      </c>
      <c r="H46" s="25">
        <f t="shared" si="2"/>
        <v>43</v>
      </c>
      <c r="I46" s="19" t="s">
        <v>62</v>
      </c>
      <c r="J46" s="25" t="s">
        <v>63</v>
      </c>
      <c r="K46" s="25" t="s">
        <v>2</v>
      </c>
      <c r="L46" s="25" t="s">
        <v>31</v>
      </c>
      <c r="N46" s="25">
        <f t="shared" si="3"/>
        <v>43</v>
      </c>
      <c r="O46" s="20" t="s">
        <v>90</v>
      </c>
      <c r="P46" s="25" t="s">
        <v>91</v>
      </c>
      <c r="Q46" s="25" t="s">
        <v>2</v>
      </c>
      <c r="R46" s="25" t="s">
        <v>32</v>
      </c>
      <c r="T46" s="25">
        <f t="shared" si="4"/>
        <v>43</v>
      </c>
      <c r="U46" s="18" t="s">
        <v>120</v>
      </c>
      <c r="V46" s="25" t="s">
        <v>121</v>
      </c>
      <c r="W46" s="25" t="s">
        <v>2</v>
      </c>
      <c r="X46" s="25" t="s">
        <v>33</v>
      </c>
      <c r="Z46" s="25">
        <f t="shared" si="0"/>
        <v>43</v>
      </c>
      <c r="AA46" s="18" t="s">
        <v>141</v>
      </c>
      <c r="AB46" s="25" t="s">
        <v>142</v>
      </c>
      <c r="AC46" s="25" t="s">
        <v>2</v>
      </c>
      <c r="AD46" s="25" t="s">
        <v>34</v>
      </c>
      <c r="AF46" s="25">
        <f t="shared" si="5"/>
        <v>43</v>
      </c>
      <c r="AG46" s="18" t="s">
        <v>162</v>
      </c>
      <c r="AH46" s="25" t="s">
        <v>163</v>
      </c>
      <c r="AI46" s="25" t="s">
        <v>2</v>
      </c>
      <c r="AJ46" s="25" t="s">
        <v>35</v>
      </c>
      <c r="AL46" s="25">
        <f t="shared" si="6"/>
        <v>43</v>
      </c>
      <c r="AM46" s="18" t="s">
        <v>192</v>
      </c>
      <c r="AN46" s="25" t="s">
        <v>193</v>
      </c>
      <c r="AO46" s="25" t="s">
        <v>2</v>
      </c>
      <c r="AP46" s="25" t="s">
        <v>36</v>
      </c>
      <c r="AR46" s="25">
        <f t="shared" si="7"/>
        <v>43</v>
      </c>
      <c r="AS46" s="18" t="s">
        <v>188</v>
      </c>
      <c r="AT46" s="25" t="s">
        <v>221</v>
      </c>
      <c r="AU46" s="25" t="s">
        <v>2</v>
      </c>
      <c r="AV46" s="25" t="s">
        <v>37</v>
      </c>
    </row>
    <row r="47" spans="2:48" x14ac:dyDescent="0.25">
      <c r="B47" s="25">
        <f t="shared" si="1"/>
        <v>44</v>
      </c>
      <c r="C47" s="18" t="s">
        <v>44</v>
      </c>
      <c r="D47" s="25" t="s">
        <v>45</v>
      </c>
      <c r="E47" s="25" t="s">
        <v>2</v>
      </c>
      <c r="F47" s="25" t="s">
        <v>30</v>
      </c>
      <c r="H47" s="25">
        <f t="shared" si="2"/>
        <v>44</v>
      </c>
      <c r="I47" s="19" t="s">
        <v>64</v>
      </c>
      <c r="J47" s="25" t="s">
        <v>65</v>
      </c>
      <c r="K47" s="25" t="s">
        <v>2</v>
      </c>
      <c r="L47" s="25" t="s">
        <v>31</v>
      </c>
      <c r="N47" s="25">
        <f t="shared" si="3"/>
        <v>44</v>
      </c>
      <c r="O47" s="20" t="s">
        <v>92</v>
      </c>
      <c r="P47" s="25" t="s">
        <v>61</v>
      </c>
      <c r="Q47" s="25" t="s">
        <v>2</v>
      </c>
      <c r="R47" s="25" t="s">
        <v>32</v>
      </c>
      <c r="T47" s="25">
        <f t="shared" si="4"/>
        <v>44</v>
      </c>
      <c r="U47" s="18" t="s">
        <v>95</v>
      </c>
      <c r="V47" s="25" t="s">
        <v>122</v>
      </c>
      <c r="W47" s="25" t="s">
        <v>2</v>
      </c>
      <c r="X47" s="25" t="s">
        <v>33</v>
      </c>
      <c r="Z47" s="25">
        <f t="shared" si="0"/>
        <v>44</v>
      </c>
      <c r="AA47" s="18" t="s">
        <v>143</v>
      </c>
      <c r="AB47" s="25" t="s">
        <v>144</v>
      </c>
      <c r="AC47" s="25" t="s">
        <v>2</v>
      </c>
      <c r="AD47" s="25" t="s">
        <v>34</v>
      </c>
      <c r="AF47" s="25">
        <f t="shared" si="5"/>
        <v>44</v>
      </c>
      <c r="AG47" s="18" t="s">
        <v>164</v>
      </c>
      <c r="AH47" s="25" t="s">
        <v>165</v>
      </c>
      <c r="AI47" s="25" t="s">
        <v>2</v>
      </c>
      <c r="AJ47" s="25" t="s">
        <v>35</v>
      </c>
      <c r="AL47" s="25">
        <f t="shared" si="6"/>
        <v>44</v>
      </c>
      <c r="AM47" s="18" t="s">
        <v>194</v>
      </c>
      <c r="AN47" s="25" t="s">
        <v>195</v>
      </c>
      <c r="AO47" s="25" t="s">
        <v>2</v>
      </c>
      <c r="AP47" s="25" t="s">
        <v>36</v>
      </c>
      <c r="AR47" s="25">
        <f t="shared" si="7"/>
        <v>44</v>
      </c>
      <c r="AS47" s="18" t="s">
        <v>222</v>
      </c>
      <c r="AT47" s="25" t="s">
        <v>223</v>
      </c>
      <c r="AU47" s="25" t="s">
        <v>2</v>
      </c>
      <c r="AV47" s="25" t="s">
        <v>37</v>
      </c>
    </row>
    <row r="48" spans="2:48" x14ac:dyDescent="0.25">
      <c r="B48" s="25">
        <f t="shared" si="1"/>
        <v>45</v>
      </c>
      <c r="C48" s="18" t="s">
        <v>46</v>
      </c>
      <c r="D48" s="25" t="s">
        <v>47</v>
      </c>
      <c r="E48" s="25" t="s">
        <v>2</v>
      </c>
      <c r="F48" s="25" t="s">
        <v>30</v>
      </c>
      <c r="H48" s="25">
        <f t="shared" si="2"/>
        <v>45</v>
      </c>
      <c r="I48" s="19" t="s">
        <v>66</v>
      </c>
      <c r="J48" s="25" t="s">
        <v>67</v>
      </c>
      <c r="K48" s="25" t="s">
        <v>2</v>
      </c>
      <c r="L48" s="25" t="s">
        <v>31</v>
      </c>
      <c r="N48" s="25">
        <f t="shared" si="3"/>
        <v>45</v>
      </c>
      <c r="O48" s="20" t="s">
        <v>93</v>
      </c>
      <c r="P48" s="25" t="s">
        <v>94</v>
      </c>
      <c r="Q48" s="25" t="s">
        <v>2</v>
      </c>
      <c r="R48" s="25" t="s">
        <v>32</v>
      </c>
      <c r="T48" s="25">
        <f t="shared" si="4"/>
        <v>45</v>
      </c>
      <c r="U48" s="18" t="s">
        <v>123</v>
      </c>
      <c r="V48" s="25" t="s">
        <v>124</v>
      </c>
      <c r="W48" s="25" t="s">
        <v>2</v>
      </c>
      <c r="X48" s="25" t="s">
        <v>33</v>
      </c>
      <c r="Z48" s="25">
        <f t="shared" si="0"/>
        <v>45</v>
      </c>
      <c r="AA48" s="18" t="s">
        <v>145</v>
      </c>
      <c r="AB48" s="25" t="s">
        <v>146</v>
      </c>
      <c r="AC48" s="25" t="s">
        <v>2</v>
      </c>
      <c r="AD48" s="25" t="s">
        <v>34</v>
      </c>
      <c r="AF48" s="25">
        <f t="shared" si="5"/>
        <v>45</v>
      </c>
      <c r="AG48" s="18" t="s">
        <v>166</v>
      </c>
      <c r="AH48" s="25" t="s">
        <v>167</v>
      </c>
      <c r="AI48" s="25" t="s">
        <v>2</v>
      </c>
      <c r="AJ48" s="25" t="s">
        <v>35</v>
      </c>
      <c r="AL48" s="25">
        <f t="shared" si="6"/>
        <v>45</v>
      </c>
      <c r="AM48" s="18" t="s">
        <v>196</v>
      </c>
      <c r="AN48" s="25" t="s">
        <v>197</v>
      </c>
      <c r="AO48" s="25" t="s">
        <v>2</v>
      </c>
      <c r="AP48" s="25" t="s">
        <v>36</v>
      </c>
      <c r="AR48" s="25">
        <f t="shared" si="7"/>
        <v>45</v>
      </c>
      <c r="AS48" s="18" t="s">
        <v>157</v>
      </c>
      <c r="AT48" s="25" t="s">
        <v>204</v>
      </c>
      <c r="AU48" s="25" t="s">
        <v>2</v>
      </c>
      <c r="AV48" s="25" t="s">
        <v>37</v>
      </c>
    </row>
    <row r="49" spans="2:48" x14ac:dyDescent="0.25">
      <c r="B49" s="25">
        <f t="shared" si="1"/>
        <v>46</v>
      </c>
      <c r="C49" s="18" t="s">
        <v>48</v>
      </c>
      <c r="D49" s="25" t="s">
        <v>49</v>
      </c>
      <c r="E49" s="25" t="s">
        <v>2</v>
      </c>
      <c r="F49" s="25" t="s">
        <v>30</v>
      </c>
      <c r="H49" s="25">
        <f t="shared" si="2"/>
        <v>46</v>
      </c>
      <c r="I49" s="19" t="s">
        <v>68</v>
      </c>
      <c r="J49" s="25" t="s">
        <v>69</v>
      </c>
      <c r="K49" s="25" t="s">
        <v>2</v>
      </c>
      <c r="L49" s="25" t="s">
        <v>31</v>
      </c>
      <c r="N49" s="25">
        <f t="shared" si="3"/>
        <v>46</v>
      </c>
      <c r="O49" s="20" t="s">
        <v>95</v>
      </c>
      <c r="P49" s="25" t="s">
        <v>96</v>
      </c>
      <c r="Q49" s="25" t="s">
        <v>2</v>
      </c>
      <c r="R49" s="25" t="s">
        <v>32</v>
      </c>
      <c r="T49" s="25">
        <f t="shared" si="4"/>
        <v>46</v>
      </c>
      <c r="U49" s="18" t="s">
        <v>38</v>
      </c>
      <c r="V49" s="25" t="s">
        <v>94</v>
      </c>
      <c r="W49" s="25" t="s">
        <v>2</v>
      </c>
      <c r="X49" s="25" t="s">
        <v>33</v>
      </c>
      <c r="Z49" s="25">
        <f t="shared" si="0"/>
        <v>46</v>
      </c>
      <c r="AA49" s="18" t="s">
        <v>147</v>
      </c>
      <c r="AB49" s="25" t="s">
        <v>148</v>
      </c>
      <c r="AC49" s="25" t="s">
        <v>2</v>
      </c>
      <c r="AD49" s="25" t="s">
        <v>34</v>
      </c>
      <c r="AF49" s="25">
        <f t="shared" si="5"/>
        <v>46</v>
      </c>
      <c r="AG49" s="18" t="s">
        <v>168</v>
      </c>
      <c r="AH49" s="25" t="s">
        <v>169</v>
      </c>
      <c r="AI49" s="25" t="s">
        <v>2</v>
      </c>
      <c r="AJ49" s="25" t="s">
        <v>35</v>
      </c>
      <c r="AL49" s="25">
        <f t="shared" si="6"/>
        <v>46</v>
      </c>
      <c r="AM49" s="18" t="s">
        <v>198</v>
      </c>
      <c r="AN49" s="25" t="s">
        <v>199</v>
      </c>
      <c r="AO49" s="25" t="s">
        <v>2</v>
      </c>
      <c r="AP49" s="25" t="s">
        <v>36</v>
      </c>
      <c r="AR49" s="25">
        <f t="shared" si="7"/>
        <v>46</v>
      </c>
      <c r="AS49" s="18" t="s">
        <v>224</v>
      </c>
      <c r="AT49" s="25" t="s">
        <v>66</v>
      </c>
      <c r="AU49" s="25" t="s">
        <v>2</v>
      </c>
      <c r="AV49" s="25" t="s">
        <v>37</v>
      </c>
    </row>
    <row r="50" spans="2:48" x14ac:dyDescent="0.25">
      <c r="B50" s="25">
        <f t="shared" si="1"/>
        <v>47</v>
      </c>
      <c r="C50" s="18" t="s">
        <v>50</v>
      </c>
      <c r="D50" s="25" t="s">
        <v>51</v>
      </c>
      <c r="E50" s="25" t="s">
        <v>2</v>
      </c>
      <c r="F50" s="25" t="s">
        <v>30</v>
      </c>
      <c r="H50" s="25">
        <f t="shared" si="2"/>
        <v>47</v>
      </c>
      <c r="I50" s="19" t="s">
        <v>70</v>
      </c>
      <c r="J50" s="25" t="s">
        <v>71</v>
      </c>
      <c r="K50" s="25" t="s">
        <v>2</v>
      </c>
      <c r="L50" s="25" t="s">
        <v>31</v>
      </c>
      <c r="N50" s="25">
        <f t="shared" si="3"/>
        <v>47</v>
      </c>
      <c r="O50" s="20" t="s">
        <v>97</v>
      </c>
      <c r="P50" s="25" t="s">
        <v>96</v>
      </c>
      <c r="Q50" s="25" t="s">
        <v>2</v>
      </c>
      <c r="R50" s="25" t="s">
        <v>32</v>
      </c>
      <c r="T50" s="25">
        <f t="shared" si="4"/>
        <v>47</v>
      </c>
      <c r="U50" s="18" t="s">
        <v>77</v>
      </c>
      <c r="V50" s="25" t="s">
        <v>39</v>
      </c>
      <c r="W50" s="25" t="s">
        <v>2</v>
      </c>
      <c r="X50" s="25" t="s">
        <v>33</v>
      </c>
      <c r="Z50" s="25">
        <f t="shared" si="0"/>
        <v>47</v>
      </c>
      <c r="AA50" s="18" t="s">
        <v>149</v>
      </c>
      <c r="AB50" s="25" t="s">
        <v>150</v>
      </c>
      <c r="AC50" s="25" t="s">
        <v>2</v>
      </c>
      <c r="AD50" s="25" t="s">
        <v>34</v>
      </c>
      <c r="AF50" s="25">
        <f t="shared" si="5"/>
        <v>47</v>
      </c>
      <c r="AG50" s="18" t="s">
        <v>162</v>
      </c>
      <c r="AH50" s="25" t="s">
        <v>170</v>
      </c>
      <c r="AI50" s="25" t="s">
        <v>2</v>
      </c>
      <c r="AJ50" s="25" t="s">
        <v>35</v>
      </c>
      <c r="AL50" s="25">
        <f t="shared" si="6"/>
        <v>47</v>
      </c>
      <c r="AM50" s="18" t="s">
        <v>141</v>
      </c>
      <c r="AN50" s="25" t="s">
        <v>200</v>
      </c>
      <c r="AO50" s="25" t="s">
        <v>2</v>
      </c>
      <c r="AP50" s="25" t="s">
        <v>36</v>
      </c>
      <c r="AR50" s="25">
        <f t="shared" si="7"/>
        <v>47</v>
      </c>
      <c r="AS50" s="18" t="s">
        <v>225</v>
      </c>
      <c r="AT50" s="25" t="s">
        <v>226</v>
      </c>
      <c r="AU50" s="25" t="s">
        <v>2</v>
      </c>
      <c r="AV50" s="25" t="s">
        <v>37</v>
      </c>
    </row>
    <row r="51" spans="2:48" x14ac:dyDescent="0.25">
      <c r="B51" s="25">
        <f t="shared" si="1"/>
        <v>48</v>
      </c>
      <c r="C51" s="18" t="s">
        <v>52</v>
      </c>
      <c r="D51" s="25" t="s">
        <v>53</v>
      </c>
      <c r="E51" s="25" t="s">
        <v>2</v>
      </c>
      <c r="F51" s="25" t="s">
        <v>30</v>
      </c>
      <c r="H51" s="25">
        <f t="shared" si="2"/>
        <v>48</v>
      </c>
      <c r="I51" s="19" t="s">
        <v>72</v>
      </c>
      <c r="J51" s="25" t="s">
        <v>71</v>
      </c>
      <c r="K51" s="25" t="s">
        <v>2</v>
      </c>
      <c r="L51" s="25" t="s">
        <v>31</v>
      </c>
      <c r="N51" s="25">
        <f t="shared" si="3"/>
        <v>48</v>
      </c>
      <c r="O51" s="20" t="s">
        <v>98</v>
      </c>
      <c r="P51" s="25" t="s">
        <v>99</v>
      </c>
      <c r="Q51" s="25" t="s">
        <v>2</v>
      </c>
      <c r="R51" s="25" t="s">
        <v>32</v>
      </c>
      <c r="T51" s="25">
        <f t="shared" si="4"/>
        <v>48</v>
      </c>
      <c r="U51" s="18" t="s">
        <v>125</v>
      </c>
      <c r="V51" s="25" t="s">
        <v>103</v>
      </c>
      <c r="W51" s="25" t="s">
        <v>2</v>
      </c>
      <c r="X51" s="25" t="s">
        <v>33</v>
      </c>
      <c r="Z51" s="25">
        <f t="shared" si="0"/>
        <v>48</v>
      </c>
      <c r="AA51" s="18" t="s">
        <v>151</v>
      </c>
      <c r="AB51" s="25" t="s">
        <v>152</v>
      </c>
      <c r="AC51" s="25" t="s">
        <v>2</v>
      </c>
      <c r="AD51" s="25" t="s">
        <v>34</v>
      </c>
      <c r="AF51" s="25">
        <f t="shared" si="5"/>
        <v>48</v>
      </c>
      <c r="AG51" s="18" t="s">
        <v>171</v>
      </c>
      <c r="AH51" s="25" t="s">
        <v>172</v>
      </c>
      <c r="AI51" s="25" t="s">
        <v>2</v>
      </c>
      <c r="AJ51" s="25" t="s">
        <v>35</v>
      </c>
      <c r="AL51" s="25">
        <f t="shared" si="6"/>
        <v>48</v>
      </c>
      <c r="AM51" s="18" t="s">
        <v>201</v>
      </c>
      <c r="AN51" s="25" t="s">
        <v>202</v>
      </c>
      <c r="AO51" s="25" t="s">
        <v>2</v>
      </c>
      <c r="AP51" s="25" t="s">
        <v>36</v>
      </c>
      <c r="AR51" s="25">
        <f t="shared" si="7"/>
        <v>48</v>
      </c>
      <c r="AS51" s="18" t="s">
        <v>139</v>
      </c>
      <c r="AT51" s="25" t="s">
        <v>227</v>
      </c>
      <c r="AU51" s="25" t="s">
        <v>2</v>
      </c>
      <c r="AV51" s="25" t="s">
        <v>37</v>
      </c>
    </row>
    <row r="52" spans="2:48" x14ac:dyDescent="0.25">
      <c r="B52" s="25">
        <f t="shared" si="1"/>
        <v>49</v>
      </c>
      <c r="C52" s="18" t="s">
        <v>54</v>
      </c>
      <c r="D52" s="25" t="s">
        <v>55</v>
      </c>
      <c r="E52" s="25" t="s">
        <v>2</v>
      </c>
      <c r="F52" s="25" t="s">
        <v>30</v>
      </c>
      <c r="H52" s="25">
        <f t="shared" si="2"/>
        <v>49</v>
      </c>
      <c r="I52" s="19" t="s">
        <v>73</v>
      </c>
      <c r="J52" s="25" t="s">
        <v>74</v>
      </c>
      <c r="K52" s="25" t="s">
        <v>2</v>
      </c>
      <c r="L52" s="25" t="s">
        <v>31</v>
      </c>
      <c r="N52" s="25">
        <f t="shared" si="3"/>
        <v>49</v>
      </c>
      <c r="O52" s="20" t="s">
        <v>100</v>
      </c>
      <c r="P52" s="25" t="s">
        <v>101</v>
      </c>
      <c r="Q52" s="25" t="s">
        <v>2</v>
      </c>
      <c r="R52" s="25" t="s">
        <v>32</v>
      </c>
      <c r="T52" s="25">
        <f t="shared" si="4"/>
        <v>49</v>
      </c>
      <c r="U52" s="18" t="s">
        <v>126</v>
      </c>
      <c r="V52" s="25" t="s">
        <v>127</v>
      </c>
      <c r="W52" s="25" t="s">
        <v>2</v>
      </c>
      <c r="X52" s="25" t="s">
        <v>33</v>
      </c>
      <c r="Z52" s="25">
        <f t="shared" si="0"/>
        <v>49</v>
      </c>
      <c r="AA52" s="18" t="s">
        <v>153</v>
      </c>
      <c r="AB52" s="25" t="s">
        <v>154</v>
      </c>
      <c r="AC52" s="25" t="s">
        <v>2</v>
      </c>
      <c r="AD52" s="25" t="s">
        <v>34</v>
      </c>
      <c r="AF52" s="25">
        <f t="shared" si="5"/>
        <v>49</v>
      </c>
      <c r="AG52" s="18" t="s">
        <v>173</v>
      </c>
      <c r="AH52" s="25" t="s">
        <v>174</v>
      </c>
      <c r="AI52" s="25" t="s">
        <v>2</v>
      </c>
      <c r="AJ52" s="25" t="s">
        <v>35</v>
      </c>
      <c r="AL52" s="25">
        <f t="shared" si="6"/>
        <v>49</v>
      </c>
      <c r="AM52" s="18" t="s">
        <v>203</v>
      </c>
      <c r="AN52" s="25" t="s">
        <v>204</v>
      </c>
      <c r="AO52" s="25" t="s">
        <v>2</v>
      </c>
      <c r="AP52" s="25" t="s">
        <v>36</v>
      </c>
      <c r="AR52" s="25">
        <f t="shared" si="7"/>
        <v>49</v>
      </c>
      <c r="AS52" s="18" t="s">
        <v>228</v>
      </c>
      <c r="AT52" s="25" t="s">
        <v>229</v>
      </c>
      <c r="AU52" s="25" t="s">
        <v>2</v>
      </c>
      <c r="AV52" s="25" t="s">
        <v>37</v>
      </c>
    </row>
    <row r="53" spans="2:48" x14ac:dyDescent="0.25">
      <c r="B53" s="25">
        <f t="shared" si="1"/>
        <v>50</v>
      </c>
      <c r="C53" s="18" t="s">
        <v>56</v>
      </c>
      <c r="D53" s="25" t="s">
        <v>57</v>
      </c>
      <c r="E53" s="25" t="s">
        <v>2</v>
      </c>
      <c r="F53" s="25" t="s">
        <v>30</v>
      </c>
      <c r="H53" s="25">
        <f t="shared" si="2"/>
        <v>50</v>
      </c>
      <c r="I53" s="19" t="s">
        <v>38</v>
      </c>
      <c r="J53" s="25" t="s">
        <v>75</v>
      </c>
      <c r="K53" s="25" t="s">
        <v>2</v>
      </c>
      <c r="L53" s="25" t="s">
        <v>31</v>
      </c>
      <c r="N53" s="25">
        <f t="shared" si="3"/>
        <v>50</v>
      </c>
      <c r="O53" s="20" t="s">
        <v>102</v>
      </c>
      <c r="P53" s="25" t="s">
        <v>103</v>
      </c>
      <c r="Q53" s="25" t="s">
        <v>2</v>
      </c>
      <c r="R53" s="25" t="s">
        <v>32</v>
      </c>
      <c r="T53" s="25">
        <f t="shared" si="4"/>
        <v>50</v>
      </c>
      <c r="U53" s="18" t="s">
        <v>114</v>
      </c>
      <c r="V53" s="25" t="s">
        <v>128</v>
      </c>
      <c r="W53" s="25" t="s">
        <v>2</v>
      </c>
      <c r="X53" s="25" t="s">
        <v>33</v>
      </c>
      <c r="Z53" s="25">
        <f t="shared" si="0"/>
        <v>50</v>
      </c>
      <c r="AA53" s="18" t="s">
        <v>155</v>
      </c>
      <c r="AB53" s="25" t="s">
        <v>156</v>
      </c>
      <c r="AC53" s="25" t="s">
        <v>2</v>
      </c>
      <c r="AD53" s="25" t="s">
        <v>34</v>
      </c>
      <c r="AF53" s="25">
        <f t="shared" si="5"/>
        <v>50</v>
      </c>
      <c r="AG53" s="18" t="s">
        <v>175</v>
      </c>
      <c r="AH53" s="25" t="s">
        <v>176</v>
      </c>
      <c r="AI53" s="25" t="s">
        <v>2</v>
      </c>
      <c r="AJ53" s="25" t="s">
        <v>35</v>
      </c>
      <c r="AL53" s="25">
        <f t="shared" si="6"/>
        <v>50</v>
      </c>
      <c r="AM53" s="18" t="s">
        <v>205</v>
      </c>
      <c r="AN53" s="25" t="s">
        <v>206</v>
      </c>
      <c r="AO53" s="25" t="s">
        <v>2</v>
      </c>
      <c r="AP53" s="25" t="s">
        <v>36</v>
      </c>
      <c r="AR53" s="25">
        <f t="shared" si="7"/>
        <v>50</v>
      </c>
      <c r="AS53" s="18" t="s">
        <v>162</v>
      </c>
      <c r="AT53" s="25" t="s">
        <v>71</v>
      </c>
      <c r="AU53" s="25" t="s">
        <v>2</v>
      </c>
      <c r="AV53" s="25" t="s">
        <v>37</v>
      </c>
    </row>
    <row r="54" spans="2:48" x14ac:dyDescent="0.25">
      <c r="B54" s="25">
        <f t="shared" si="1"/>
        <v>51</v>
      </c>
      <c r="C54" s="25"/>
      <c r="D54" s="26"/>
      <c r="E54" s="25" t="s">
        <v>2</v>
      </c>
      <c r="F54" s="25" t="s">
        <v>30</v>
      </c>
      <c r="H54" s="25">
        <f t="shared" si="2"/>
        <v>51</v>
      </c>
      <c r="I54" s="19" t="s">
        <v>56</v>
      </c>
      <c r="J54" s="25" t="s">
        <v>76</v>
      </c>
      <c r="K54" s="25" t="s">
        <v>2</v>
      </c>
      <c r="L54" s="25" t="s">
        <v>31</v>
      </c>
      <c r="N54" s="25">
        <f t="shared" si="3"/>
        <v>51</v>
      </c>
      <c r="O54" s="20" t="s">
        <v>50</v>
      </c>
      <c r="P54" s="25" t="s">
        <v>104</v>
      </c>
      <c r="Q54" s="25" t="s">
        <v>2</v>
      </c>
      <c r="R54" s="25" t="s">
        <v>32</v>
      </c>
      <c r="T54" s="25">
        <f t="shared" si="4"/>
        <v>51</v>
      </c>
      <c r="U54" s="18" t="s">
        <v>129</v>
      </c>
      <c r="V54" s="25" t="s">
        <v>130</v>
      </c>
      <c r="W54" s="25" t="s">
        <v>2</v>
      </c>
      <c r="X54" s="25" t="s">
        <v>33</v>
      </c>
      <c r="Z54" s="25">
        <f t="shared" si="0"/>
        <v>51</v>
      </c>
      <c r="AA54" s="18" t="s">
        <v>157</v>
      </c>
      <c r="AB54" s="25" t="s">
        <v>158</v>
      </c>
      <c r="AC54" s="25" t="s">
        <v>2</v>
      </c>
      <c r="AD54" s="25" t="s">
        <v>34</v>
      </c>
      <c r="AF54" s="25">
        <f t="shared" si="5"/>
        <v>51</v>
      </c>
      <c r="AG54" s="18" t="s">
        <v>177</v>
      </c>
      <c r="AH54" s="25" t="s">
        <v>94</v>
      </c>
      <c r="AI54" s="25" t="s">
        <v>2</v>
      </c>
      <c r="AJ54" s="25" t="s">
        <v>35</v>
      </c>
      <c r="AL54" s="25">
        <f t="shared" si="6"/>
        <v>51</v>
      </c>
      <c r="AM54" s="18" t="s">
        <v>207</v>
      </c>
      <c r="AN54" s="25" t="s">
        <v>208</v>
      </c>
      <c r="AO54" s="25" t="s">
        <v>2</v>
      </c>
      <c r="AP54" s="25" t="s">
        <v>36</v>
      </c>
      <c r="AR54" s="25">
        <f t="shared" si="7"/>
        <v>51</v>
      </c>
      <c r="AS54" s="25" t="s">
        <v>230</v>
      </c>
      <c r="AT54" s="25" t="s">
        <v>231</v>
      </c>
      <c r="AU54" s="25" t="s">
        <v>2</v>
      </c>
      <c r="AV54" s="25" t="s">
        <v>37</v>
      </c>
    </row>
    <row r="55" spans="2:48" x14ac:dyDescent="0.25">
      <c r="B55" s="25">
        <f t="shared" si="1"/>
        <v>52</v>
      </c>
      <c r="C55" s="25"/>
      <c r="D55" s="26"/>
      <c r="E55" s="25" t="s">
        <v>2</v>
      </c>
      <c r="F55" s="25" t="s">
        <v>30</v>
      </c>
      <c r="H55" s="25">
        <f t="shared" si="2"/>
        <v>52</v>
      </c>
      <c r="I55" s="19" t="s">
        <v>77</v>
      </c>
      <c r="J55" s="25" t="s">
        <v>78</v>
      </c>
      <c r="K55" s="25" t="s">
        <v>2</v>
      </c>
      <c r="L55" s="25" t="s">
        <v>31</v>
      </c>
      <c r="N55" s="25">
        <f t="shared" si="3"/>
        <v>52</v>
      </c>
      <c r="O55" s="20" t="s">
        <v>79</v>
      </c>
      <c r="P55" s="25" t="s">
        <v>105</v>
      </c>
      <c r="Q55" s="25" t="s">
        <v>2</v>
      </c>
      <c r="R55" s="25" t="s">
        <v>32</v>
      </c>
      <c r="T55" s="25">
        <f t="shared" si="4"/>
        <v>52</v>
      </c>
      <c r="U55" s="18" t="s">
        <v>131</v>
      </c>
      <c r="V55" s="25" t="s">
        <v>132</v>
      </c>
      <c r="W55" s="25" t="s">
        <v>2</v>
      </c>
      <c r="X55" s="25" t="s">
        <v>33</v>
      </c>
      <c r="Z55" s="25">
        <f t="shared" si="0"/>
        <v>52</v>
      </c>
      <c r="AA55" s="25"/>
      <c r="AB55" s="25"/>
      <c r="AC55" s="25" t="s">
        <v>2</v>
      </c>
      <c r="AD55" s="25" t="s">
        <v>34</v>
      </c>
      <c r="AF55" s="25">
        <f t="shared" si="5"/>
        <v>52</v>
      </c>
      <c r="AG55" s="18" t="s">
        <v>151</v>
      </c>
      <c r="AH55" s="25" t="s">
        <v>178</v>
      </c>
      <c r="AI55" s="25" t="s">
        <v>2</v>
      </c>
      <c r="AJ55" s="25" t="s">
        <v>35</v>
      </c>
      <c r="AL55" s="25">
        <f t="shared" si="6"/>
        <v>52</v>
      </c>
      <c r="AM55" s="18" t="s">
        <v>209</v>
      </c>
      <c r="AN55" s="25" t="s">
        <v>210</v>
      </c>
      <c r="AO55" s="25" t="s">
        <v>2</v>
      </c>
      <c r="AP55" s="25" t="s">
        <v>36</v>
      </c>
      <c r="AR55" s="25">
        <f t="shared" si="7"/>
        <v>52</v>
      </c>
      <c r="AS55" s="25"/>
      <c r="AT55" s="25"/>
      <c r="AU55" s="25" t="s">
        <v>2</v>
      </c>
      <c r="AV55" s="25" t="s">
        <v>37</v>
      </c>
    </row>
    <row r="56" spans="2:48" x14ac:dyDescent="0.25">
      <c r="B56" s="25">
        <f t="shared" si="1"/>
        <v>53</v>
      </c>
      <c r="C56" s="25"/>
      <c r="D56" s="26"/>
      <c r="E56" s="25" t="s">
        <v>2</v>
      </c>
      <c r="F56" s="25" t="s">
        <v>30</v>
      </c>
      <c r="H56" s="25">
        <f t="shared" si="2"/>
        <v>53</v>
      </c>
      <c r="I56" s="19" t="s">
        <v>79</v>
      </c>
      <c r="J56" s="25" t="s">
        <v>80</v>
      </c>
      <c r="K56" s="25" t="s">
        <v>2</v>
      </c>
      <c r="L56" s="25" t="s">
        <v>31</v>
      </c>
      <c r="N56" s="25">
        <f t="shared" si="3"/>
        <v>53</v>
      </c>
      <c r="O56" s="20" t="s">
        <v>106</v>
      </c>
      <c r="P56" s="25" t="s">
        <v>107</v>
      </c>
      <c r="Q56" s="25" t="s">
        <v>2</v>
      </c>
      <c r="R56" s="25" t="s">
        <v>32</v>
      </c>
      <c r="T56" s="25">
        <f t="shared" si="4"/>
        <v>53</v>
      </c>
      <c r="U56" s="18" t="s">
        <v>95</v>
      </c>
      <c r="V56" s="25" t="s">
        <v>133</v>
      </c>
      <c r="W56" s="25" t="s">
        <v>2</v>
      </c>
      <c r="X56" s="25" t="s">
        <v>33</v>
      </c>
      <c r="Z56" s="25">
        <f t="shared" si="0"/>
        <v>53</v>
      </c>
      <c r="AA56" s="25"/>
      <c r="AB56" s="25"/>
      <c r="AC56" s="25" t="s">
        <v>2</v>
      </c>
      <c r="AD56" s="25" t="s">
        <v>34</v>
      </c>
      <c r="AF56" s="25">
        <f t="shared" si="5"/>
        <v>53</v>
      </c>
      <c r="AG56" s="18" t="s">
        <v>179</v>
      </c>
      <c r="AH56" s="25" t="s">
        <v>180</v>
      </c>
      <c r="AI56" s="25" t="s">
        <v>2</v>
      </c>
      <c r="AJ56" s="25" t="s">
        <v>35</v>
      </c>
      <c r="AL56" s="25">
        <f t="shared" si="6"/>
        <v>53</v>
      </c>
      <c r="AM56" s="18" t="s">
        <v>211</v>
      </c>
      <c r="AN56" s="25" t="s">
        <v>212</v>
      </c>
      <c r="AO56" s="25" t="s">
        <v>2</v>
      </c>
      <c r="AP56" s="25" t="s">
        <v>36</v>
      </c>
      <c r="AR56" s="25">
        <f t="shared" si="7"/>
        <v>53</v>
      </c>
      <c r="AS56" s="25"/>
      <c r="AT56" s="25"/>
      <c r="AU56" s="25" t="s">
        <v>2</v>
      </c>
      <c r="AV56" s="25" t="s">
        <v>37</v>
      </c>
    </row>
    <row r="57" spans="2:48" x14ac:dyDescent="0.25">
      <c r="B57" s="25">
        <f t="shared" si="1"/>
        <v>54</v>
      </c>
      <c r="C57" s="25"/>
      <c r="D57" s="26"/>
      <c r="E57" s="25" t="s">
        <v>2</v>
      </c>
      <c r="F57" s="25" t="s">
        <v>30</v>
      </c>
      <c r="H57" s="25">
        <f t="shared" si="2"/>
        <v>54</v>
      </c>
      <c r="I57" s="19" t="s">
        <v>42</v>
      </c>
      <c r="J57" s="25" t="s">
        <v>81</v>
      </c>
      <c r="K57" s="25" t="s">
        <v>2</v>
      </c>
      <c r="L57" s="25" t="s">
        <v>31</v>
      </c>
      <c r="N57" s="25">
        <f t="shared" si="3"/>
        <v>54</v>
      </c>
      <c r="O57" s="20" t="s">
        <v>108</v>
      </c>
      <c r="P57" s="25" t="s">
        <v>109</v>
      </c>
      <c r="Q57" s="25" t="s">
        <v>2</v>
      </c>
      <c r="R57" s="25" t="s">
        <v>32</v>
      </c>
      <c r="T57" s="25">
        <f t="shared" si="4"/>
        <v>54</v>
      </c>
      <c r="U57" s="18" t="s">
        <v>112</v>
      </c>
      <c r="V57" s="25" t="s">
        <v>134</v>
      </c>
      <c r="W57" s="25" t="s">
        <v>2</v>
      </c>
      <c r="X57" s="25" t="s">
        <v>33</v>
      </c>
      <c r="Z57" s="25">
        <f t="shared" si="0"/>
        <v>54</v>
      </c>
      <c r="AA57" s="25"/>
      <c r="AB57" s="25"/>
      <c r="AC57" s="25" t="s">
        <v>2</v>
      </c>
      <c r="AD57" s="25" t="s">
        <v>34</v>
      </c>
      <c r="AF57" s="25">
        <f t="shared" si="5"/>
        <v>54</v>
      </c>
      <c r="AG57" s="18" t="s">
        <v>181</v>
      </c>
      <c r="AH57" s="25" t="s">
        <v>182</v>
      </c>
      <c r="AI57" s="25" t="s">
        <v>2</v>
      </c>
      <c r="AJ57" s="25" t="s">
        <v>35</v>
      </c>
      <c r="AL57" s="25">
        <f t="shared" si="6"/>
        <v>54</v>
      </c>
      <c r="AM57" s="18" t="s">
        <v>213</v>
      </c>
      <c r="AN57" s="25" t="s">
        <v>214</v>
      </c>
      <c r="AO57" s="25" t="s">
        <v>2</v>
      </c>
      <c r="AP57" s="25" t="s">
        <v>36</v>
      </c>
      <c r="AR57" s="25">
        <f t="shared" si="7"/>
        <v>54</v>
      </c>
      <c r="AS57" s="25"/>
      <c r="AT57" s="25"/>
      <c r="AU57" s="25" t="s">
        <v>2</v>
      </c>
      <c r="AV57" s="25" t="s">
        <v>37</v>
      </c>
    </row>
    <row r="58" spans="2:48" x14ac:dyDescent="0.25">
      <c r="B58" s="25">
        <f t="shared" si="1"/>
        <v>55</v>
      </c>
      <c r="C58" s="25"/>
      <c r="D58" s="26"/>
      <c r="E58" s="25" t="s">
        <v>2</v>
      </c>
      <c r="F58" s="25" t="s">
        <v>30</v>
      </c>
      <c r="H58" s="25">
        <f t="shared" si="2"/>
        <v>55</v>
      </c>
      <c r="I58" s="19" t="s">
        <v>82</v>
      </c>
      <c r="J58" s="25" t="s">
        <v>83</v>
      </c>
      <c r="K58" s="25" t="s">
        <v>2</v>
      </c>
      <c r="L58" s="25" t="s">
        <v>31</v>
      </c>
      <c r="N58" s="25">
        <f t="shared" si="3"/>
        <v>55</v>
      </c>
      <c r="O58" s="20" t="s">
        <v>110</v>
      </c>
      <c r="P58" s="25" t="s">
        <v>111</v>
      </c>
      <c r="Q58" s="25" t="s">
        <v>2</v>
      </c>
      <c r="R58" s="25" t="s">
        <v>32</v>
      </c>
      <c r="T58" s="25">
        <f t="shared" si="4"/>
        <v>55</v>
      </c>
      <c r="U58" s="18" t="s">
        <v>66</v>
      </c>
      <c r="V58" s="25" t="s">
        <v>135</v>
      </c>
      <c r="W58" s="25" t="s">
        <v>2</v>
      </c>
      <c r="X58" s="25" t="s">
        <v>33</v>
      </c>
      <c r="Z58" s="25">
        <f t="shared" si="0"/>
        <v>55</v>
      </c>
      <c r="AA58" s="25"/>
      <c r="AB58" s="25"/>
      <c r="AC58" s="25" t="s">
        <v>2</v>
      </c>
      <c r="AD58" s="25" t="s">
        <v>34</v>
      </c>
      <c r="AF58" s="25">
        <f t="shared" si="5"/>
        <v>55</v>
      </c>
      <c r="AG58" s="18" t="s">
        <v>177</v>
      </c>
      <c r="AH58" s="25" t="s">
        <v>183</v>
      </c>
      <c r="AI58" s="25" t="s">
        <v>2</v>
      </c>
      <c r="AJ58" s="25" t="s">
        <v>35</v>
      </c>
      <c r="AL58" s="25">
        <f t="shared" si="6"/>
        <v>55</v>
      </c>
      <c r="AM58" s="18" t="s">
        <v>207</v>
      </c>
      <c r="AN58" s="25" t="s">
        <v>215</v>
      </c>
      <c r="AO58" s="25" t="s">
        <v>2</v>
      </c>
      <c r="AP58" s="25" t="s">
        <v>36</v>
      </c>
      <c r="AR58" s="25">
        <f t="shared" si="7"/>
        <v>55</v>
      </c>
      <c r="AS58" s="25"/>
      <c r="AT58" s="25"/>
      <c r="AU58" s="25" t="s">
        <v>2</v>
      </c>
      <c r="AV58" s="25" t="s">
        <v>37</v>
      </c>
    </row>
    <row r="59" spans="2:48" x14ac:dyDescent="0.25">
      <c r="B59" s="25">
        <f t="shared" si="1"/>
        <v>56</v>
      </c>
      <c r="C59" s="25"/>
      <c r="D59" s="26"/>
      <c r="E59" s="25" t="s">
        <v>2</v>
      </c>
      <c r="F59" s="25" t="s">
        <v>30</v>
      </c>
      <c r="H59" s="25">
        <f t="shared" si="2"/>
        <v>56</v>
      </c>
      <c r="I59" s="19" t="s">
        <v>84</v>
      </c>
      <c r="J59" s="25" t="s">
        <v>85</v>
      </c>
      <c r="K59" s="25" t="s">
        <v>2</v>
      </c>
      <c r="L59" s="25" t="s">
        <v>31</v>
      </c>
      <c r="N59" s="25">
        <f t="shared" si="3"/>
        <v>56</v>
      </c>
      <c r="O59" s="20" t="s">
        <v>112</v>
      </c>
      <c r="P59" s="25" t="s">
        <v>113</v>
      </c>
      <c r="Q59" s="25" t="s">
        <v>2</v>
      </c>
      <c r="R59" s="25" t="s">
        <v>32</v>
      </c>
      <c r="T59" s="25">
        <f t="shared" si="4"/>
        <v>56</v>
      </c>
      <c r="U59" s="18" t="s">
        <v>136</v>
      </c>
      <c r="V59" s="25" t="s">
        <v>137</v>
      </c>
      <c r="W59" s="25" t="s">
        <v>2</v>
      </c>
      <c r="X59" s="25" t="s">
        <v>33</v>
      </c>
      <c r="Z59" s="25">
        <f t="shared" si="0"/>
        <v>56</v>
      </c>
      <c r="AA59" s="25"/>
      <c r="AB59" s="25"/>
      <c r="AC59" s="25" t="s">
        <v>2</v>
      </c>
      <c r="AD59" s="25" t="s">
        <v>34</v>
      </c>
      <c r="AF59" s="25">
        <f t="shared" si="5"/>
        <v>56</v>
      </c>
      <c r="AG59" s="18" t="s">
        <v>184</v>
      </c>
      <c r="AH59" s="25" t="s">
        <v>185</v>
      </c>
      <c r="AI59" s="25" t="s">
        <v>2</v>
      </c>
      <c r="AJ59" s="25" t="s">
        <v>35</v>
      </c>
      <c r="AL59" s="25">
        <f t="shared" si="6"/>
        <v>56</v>
      </c>
      <c r="AM59" s="18" t="s">
        <v>141</v>
      </c>
      <c r="AN59" s="25" t="s">
        <v>216</v>
      </c>
      <c r="AO59" s="25" t="s">
        <v>2</v>
      </c>
      <c r="AP59" s="25" t="s">
        <v>36</v>
      </c>
      <c r="AR59" s="25">
        <f t="shared" si="7"/>
        <v>56</v>
      </c>
      <c r="AS59" s="25"/>
      <c r="AT59" s="25"/>
      <c r="AU59" s="25" t="s">
        <v>2</v>
      </c>
      <c r="AV59" s="25" t="s">
        <v>37</v>
      </c>
    </row>
    <row r="60" spans="2:48" x14ac:dyDescent="0.25">
      <c r="B60" s="25">
        <f t="shared" si="1"/>
        <v>57</v>
      </c>
      <c r="C60" s="25"/>
      <c r="D60" s="26"/>
      <c r="E60" s="25" t="s">
        <v>2</v>
      </c>
      <c r="F60" s="25" t="s">
        <v>30</v>
      </c>
      <c r="H60" s="25">
        <f t="shared" si="2"/>
        <v>57</v>
      </c>
      <c r="I60" s="25"/>
      <c r="J60" s="25"/>
      <c r="K60" s="25" t="s">
        <v>2</v>
      </c>
      <c r="L60" s="25" t="s">
        <v>31</v>
      </c>
      <c r="N60" s="25">
        <f t="shared" si="3"/>
        <v>57</v>
      </c>
      <c r="O60" s="20" t="s">
        <v>114</v>
      </c>
      <c r="P60" s="25" t="s">
        <v>115</v>
      </c>
      <c r="Q60" s="25" t="s">
        <v>2</v>
      </c>
      <c r="R60" s="25" t="s">
        <v>32</v>
      </c>
      <c r="T60" s="25">
        <f t="shared" si="4"/>
        <v>57</v>
      </c>
      <c r="U60" s="25" t="s">
        <v>305</v>
      </c>
      <c r="V60" s="47" t="s">
        <v>650</v>
      </c>
      <c r="W60" s="25" t="s">
        <v>2</v>
      </c>
      <c r="X60" s="25" t="s">
        <v>33</v>
      </c>
      <c r="Z60" s="25">
        <f t="shared" si="0"/>
        <v>57</v>
      </c>
      <c r="AA60" s="25"/>
      <c r="AB60" s="25"/>
      <c r="AC60" s="25" t="s">
        <v>2</v>
      </c>
      <c r="AD60" s="25" t="s">
        <v>34</v>
      </c>
      <c r="AF60" s="25">
        <f t="shared" si="5"/>
        <v>57</v>
      </c>
      <c r="AG60" s="18" t="s">
        <v>186</v>
      </c>
      <c r="AH60" s="37" t="s">
        <v>187</v>
      </c>
      <c r="AI60" s="25" t="s">
        <v>2</v>
      </c>
      <c r="AJ60" s="25" t="s">
        <v>35</v>
      </c>
      <c r="AL60" s="25">
        <f t="shared" si="6"/>
        <v>57</v>
      </c>
      <c r="AM60" s="18" t="s">
        <v>217</v>
      </c>
      <c r="AN60" s="26" t="s">
        <v>48</v>
      </c>
      <c r="AO60" s="25" t="s">
        <v>2</v>
      </c>
      <c r="AP60" s="25" t="s">
        <v>36</v>
      </c>
      <c r="AR60" s="25">
        <f t="shared" si="7"/>
        <v>57</v>
      </c>
      <c r="AS60" s="25"/>
      <c r="AT60" s="25"/>
      <c r="AU60" s="25" t="s">
        <v>2</v>
      </c>
      <c r="AV60" s="25" t="s">
        <v>37</v>
      </c>
    </row>
    <row r="61" spans="2:48" x14ac:dyDescent="0.25">
      <c r="B61" s="25">
        <f t="shared" si="1"/>
        <v>58</v>
      </c>
      <c r="C61" s="25"/>
      <c r="D61" s="26"/>
      <c r="E61" s="25" t="s">
        <v>2</v>
      </c>
      <c r="F61" s="25" t="s">
        <v>30</v>
      </c>
      <c r="H61" s="25">
        <f t="shared" si="2"/>
        <v>58</v>
      </c>
      <c r="I61" s="25"/>
      <c r="J61" s="25"/>
      <c r="K61" s="25" t="s">
        <v>2</v>
      </c>
      <c r="L61" s="25" t="s">
        <v>31</v>
      </c>
      <c r="N61" s="25">
        <f t="shared" si="3"/>
        <v>58</v>
      </c>
      <c r="O61" s="25"/>
      <c r="P61" s="25"/>
      <c r="Q61" s="25" t="s">
        <v>2</v>
      </c>
      <c r="R61" s="25" t="s">
        <v>32</v>
      </c>
      <c r="T61" s="25">
        <f t="shared" si="4"/>
        <v>58</v>
      </c>
      <c r="U61" s="25"/>
      <c r="V61" s="25"/>
      <c r="W61" s="25" t="s">
        <v>2</v>
      </c>
      <c r="X61" s="25" t="s">
        <v>33</v>
      </c>
      <c r="Z61" s="25">
        <f t="shared" si="0"/>
        <v>58</v>
      </c>
      <c r="AA61" s="25"/>
      <c r="AB61" s="25"/>
      <c r="AC61" s="25" t="s">
        <v>2</v>
      </c>
      <c r="AD61" s="25" t="s">
        <v>34</v>
      </c>
      <c r="AF61" s="25">
        <f t="shared" si="5"/>
        <v>58</v>
      </c>
      <c r="AG61" s="25" t="s">
        <v>232</v>
      </c>
      <c r="AH61" s="25" t="s">
        <v>233</v>
      </c>
      <c r="AI61" s="25" t="s">
        <v>2</v>
      </c>
      <c r="AJ61" s="25" t="s">
        <v>35</v>
      </c>
      <c r="AL61" s="25">
        <f t="shared" si="6"/>
        <v>58</v>
      </c>
      <c r="AM61" s="25"/>
      <c r="AN61" s="25"/>
      <c r="AO61" s="25" t="s">
        <v>2</v>
      </c>
      <c r="AP61" s="25" t="s">
        <v>36</v>
      </c>
      <c r="AR61" s="25">
        <f t="shared" si="7"/>
        <v>58</v>
      </c>
      <c r="AS61" s="25"/>
      <c r="AT61" s="25"/>
      <c r="AU61" s="25" t="s">
        <v>2</v>
      </c>
      <c r="AV61" s="25" t="s">
        <v>37</v>
      </c>
    </row>
    <row r="62" spans="2:48" x14ac:dyDescent="0.25">
      <c r="B62" s="25">
        <f t="shared" si="1"/>
        <v>59</v>
      </c>
      <c r="C62" s="25"/>
      <c r="D62" s="26"/>
      <c r="E62" s="25" t="s">
        <v>2</v>
      </c>
      <c r="F62" s="25" t="s">
        <v>30</v>
      </c>
      <c r="H62" s="25">
        <f t="shared" si="2"/>
        <v>59</v>
      </c>
      <c r="I62" s="25"/>
      <c r="J62" s="25"/>
      <c r="K62" s="25" t="s">
        <v>2</v>
      </c>
      <c r="L62" s="25" t="s">
        <v>31</v>
      </c>
      <c r="N62" s="25">
        <f t="shared" si="3"/>
        <v>59</v>
      </c>
      <c r="O62" s="25"/>
      <c r="P62" s="25"/>
      <c r="Q62" s="25" t="s">
        <v>2</v>
      </c>
      <c r="R62" s="25" t="s">
        <v>32</v>
      </c>
      <c r="T62" s="25">
        <f t="shared" si="4"/>
        <v>59</v>
      </c>
      <c r="U62" s="25"/>
      <c r="V62" s="25"/>
      <c r="W62" s="25" t="s">
        <v>2</v>
      </c>
      <c r="X62" s="25" t="s">
        <v>33</v>
      </c>
      <c r="Z62" s="25">
        <f t="shared" si="0"/>
        <v>59</v>
      </c>
      <c r="AA62" s="25"/>
      <c r="AB62" s="25"/>
      <c r="AC62" s="25" t="s">
        <v>2</v>
      </c>
      <c r="AD62" s="25" t="s">
        <v>34</v>
      </c>
      <c r="AF62" s="25">
        <f t="shared" si="5"/>
        <v>59</v>
      </c>
      <c r="AG62" s="25"/>
      <c r="AH62" s="25"/>
      <c r="AI62" s="25" t="s">
        <v>2</v>
      </c>
      <c r="AJ62" s="25" t="s">
        <v>35</v>
      </c>
      <c r="AL62" s="25">
        <f t="shared" si="6"/>
        <v>59</v>
      </c>
      <c r="AM62" s="25"/>
      <c r="AN62" s="25"/>
      <c r="AO62" s="25" t="s">
        <v>2</v>
      </c>
      <c r="AP62" s="25" t="s">
        <v>36</v>
      </c>
      <c r="AR62" s="25">
        <f t="shared" si="7"/>
        <v>59</v>
      </c>
      <c r="AS62" s="25"/>
      <c r="AT62" s="25"/>
      <c r="AU62" s="25" t="s">
        <v>2</v>
      </c>
      <c r="AV62" s="25" t="s">
        <v>37</v>
      </c>
    </row>
    <row r="63" spans="2:48" x14ac:dyDescent="0.25">
      <c r="B63" s="25">
        <f t="shared" si="1"/>
        <v>60</v>
      </c>
      <c r="C63" s="25"/>
      <c r="D63" s="26"/>
      <c r="E63" s="25" t="s">
        <v>2</v>
      </c>
      <c r="F63" s="25" t="s">
        <v>30</v>
      </c>
      <c r="H63" s="25">
        <f t="shared" si="2"/>
        <v>60</v>
      </c>
      <c r="I63" s="25"/>
      <c r="J63" s="25"/>
      <c r="K63" s="25" t="s">
        <v>2</v>
      </c>
      <c r="L63" s="25" t="s">
        <v>31</v>
      </c>
      <c r="N63" s="25">
        <f t="shared" si="3"/>
        <v>60</v>
      </c>
      <c r="O63" s="25"/>
      <c r="P63" s="25"/>
      <c r="Q63" s="25" t="s">
        <v>2</v>
      </c>
      <c r="R63" s="25" t="s">
        <v>32</v>
      </c>
      <c r="T63" s="25">
        <f t="shared" si="4"/>
        <v>60</v>
      </c>
      <c r="U63" s="25"/>
      <c r="V63" s="25"/>
      <c r="W63" s="25" t="s">
        <v>2</v>
      </c>
      <c r="X63" s="25" t="s">
        <v>33</v>
      </c>
      <c r="Z63" s="25">
        <f t="shared" si="0"/>
        <v>60</v>
      </c>
      <c r="AA63" s="25"/>
      <c r="AB63" s="25"/>
      <c r="AC63" s="25" t="s">
        <v>2</v>
      </c>
      <c r="AD63" s="25" t="s">
        <v>34</v>
      </c>
      <c r="AF63" s="25">
        <f t="shared" si="5"/>
        <v>60</v>
      </c>
      <c r="AG63" s="25"/>
      <c r="AH63" s="25"/>
      <c r="AI63" s="25" t="s">
        <v>2</v>
      </c>
      <c r="AJ63" s="25" t="s">
        <v>35</v>
      </c>
      <c r="AL63" s="25">
        <f t="shared" si="6"/>
        <v>60</v>
      </c>
      <c r="AM63" s="25"/>
      <c r="AN63" s="25"/>
      <c r="AO63" s="25" t="s">
        <v>2</v>
      </c>
      <c r="AP63" s="25" t="s">
        <v>36</v>
      </c>
      <c r="AR63" s="25">
        <f t="shared" si="7"/>
        <v>60</v>
      </c>
      <c r="AS63" s="25"/>
      <c r="AT63" s="25"/>
      <c r="AU63" s="25" t="s">
        <v>2</v>
      </c>
      <c r="AV63" s="25" t="s">
        <v>37</v>
      </c>
    </row>
    <row r="64" spans="2:48" x14ac:dyDescent="0.25">
      <c r="B64" s="25">
        <f t="shared" si="1"/>
        <v>61</v>
      </c>
      <c r="C64" s="25" t="s">
        <v>266</v>
      </c>
      <c r="D64" s="25" t="s">
        <v>508</v>
      </c>
      <c r="E64" s="25" t="s">
        <v>3</v>
      </c>
      <c r="F64" s="25" t="s">
        <v>30</v>
      </c>
      <c r="H64" s="25">
        <f t="shared" si="2"/>
        <v>61</v>
      </c>
      <c r="I64" s="25" t="s">
        <v>270</v>
      </c>
      <c r="J64" s="25" t="s">
        <v>524</v>
      </c>
      <c r="K64" s="25" t="s">
        <v>3</v>
      </c>
      <c r="L64" s="25" t="s">
        <v>31</v>
      </c>
      <c r="N64" s="25">
        <f t="shared" si="3"/>
        <v>61</v>
      </c>
      <c r="O64" s="25" t="s">
        <v>543</v>
      </c>
      <c r="P64" s="25" t="s">
        <v>544</v>
      </c>
      <c r="Q64" s="25" t="s">
        <v>3</v>
      </c>
      <c r="R64" s="25" t="s">
        <v>32</v>
      </c>
      <c r="T64" s="25">
        <f t="shared" si="4"/>
        <v>61</v>
      </c>
      <c r="U64" s="25" t="s">
        <v>114</v>
      </c>
      <c r="V64" s="25" t="s">
        <v>560</v>
      </c>
      <c r="W64" s="25" t="s">
        <v>3</v>
      </c>
      <c r="X64" s="25" t="s">
        <v>33</v>
      </c>
      <c r="Z64" s="25">
        <f t="shared" si="0"/>
        <v>61</v>
      </c>
      <c r="AA64" s="25" t="s">
        <v>577</v>
      </c>
      <c r="AB64" s="25" t="s">
        <v>578</v>
      </c>
      <c r="AC64" s="25" t="s">
        <v>3</v>
      </c>
      <c r="AD64" s="25" t="s">
        <v>34</v>
      </c>
      <c r="AF64" s="25">
        <f t="shared" si="5"/>
        <v>61</v>
      </c>
      <c r="AG64" s="25" t="s">
        <v>375</v>
      </c>
      <c r="AH64" s="25" t="s">
        <v>599</v>
      </c>
      <c r="AI64" s="25" t="s">
        <v>3</v>
      </c>
      <c r="AJ64" s="25" t="s">
        <v>35</v>
      </c>
      <c r="AL64" s="25">
        <f t="shared" si="6"/>
        <v>61</v>
      </c>
      <c r="AM64" s="25" t="s">
        <v>618</v>
      </c>
      <c r="AN64" s="25" t="s">
        <v>619</v>
      </c>
      <c r="AO64" s="25" t="s">
        <v>3</v>
      </c>
      <c r="AP64" s="25" t="s">
        <v>36</v>
      </c>
      <c r="AR64" s="25">
        <f t="shared" si="7"/>
        <v>61</v>
      </c>
      <c r="AS64" s="25" t="s">
        <v>640</v>
      </c>
      <c r="AT64" s="25" t="s">
        <v>641</v>
      </c>
      <c r="AU64" s="25" t="s">
        <v>3</v>
      </c>
      <c r="AV64" s="25" t="s">
        <v>37</v>
      </c>
    </row>
    <row r="65" spans="2:48" x14ac:dyDescent="0.25">
      <c r="B65" s="25">
        <f t="shared" si="1"/>
        <v>62</v>
      </c>
      <c r="C65" s="25" t="s">
        <v>431</v>
      </c>
      <c r="D65" s="25" t="s">
        <v>509</v>
      </c>
      <c r="E65" s="25" t="s">
        <v>3</v>
      </c>
      <c r="F65" s="25" t="s">
        <v>30</v>
      </c>
      <c r="H65" s="25">
        <f t="shared" si="2"/>
        <v>62</v>
      </c>
      <c r="I65" s="25" t="s">
        <v>288</v>
      </c>
      <c r="J65" s="25" t="s">
        <v>210</v>
      </c>
      <c r="K65" s="25" t="s">
        <v>3</v>
      </c>
      <c r="L65" s="25" t="s">
        <v>31</v>
      </c>
      <c r="N65" s="25">
        <f t="shared" si="3"/>
        <v>62</v>
      </c>
      <c r="O65" s="25" t="s">
        <v>545</v>
      </c>
      <c r="P65" s="25" t="s">
        <v>546</v>
      </c>
      <c r="Q65" s="25" t="s">
        <v>3</v>
      </c>
      <c r="R65" s="25" t="s">
        <v>32</v>
      </c>
      <c r="T65" s="25">
        <f t="shared" si="4"/>
        <v>62</v>
      </c>
      <c r="U65" s="25" t="s">
        <v>543</v>
      </c>
      <c r="V65" s="25" t="s">
        <v>561</v>
      </c>
      <c r="W65" s="25" t="s">
        <v>3</v>
      </c>
      <c r="X65" s="25" t="s">
        <v>33</v>
      </c>
      <c r="Z65" s="25">
        <f t="shared" si="0"/>
        <v>62</v>
      </c>
      <c r="AA65" s="25" t="s">
        <v>579</v>
      </c>
      <c r="AB65" s="25" t="s">
        <v>580</v>
      </c>
      <c r="AC65" s="25" t="s">
        <v>3</v>
      </c>
      <c r="AD65" s="25" t="s">
        <v>34</v>
      </c>
      <c r="AF65" s="25">
        <f t="shared" si="5"/>
        <v>62</v>
      </c>
      <c r="AG65" s="25" t="s">
        <v>600</v>
      </c>
      <c r="AH65" s="25" t="s">
        <v>601</v>
      </c>
      <c r="AI65" s="25" t="s">
        <v>3</v>
      </c>
      <c r="AJ65" s="25" t="s">
        <v>35</v>
      </c>
      <c r="AL65" s="25">
        <f t="shared" si="6"/>
        <v>62</v>
      </c>
      <c r="AM65" s="25" t="s">
        <v>620</v>
      </c>
      <c r="AN65" s="25" t="s">
        <v>526</v>
      </c>
      <c r="AO65" s="25" t="s">
        <v>3</v>
      </c>
      <c r="AP65" s="25" t="s">
        <v>36</v>
      </c>
      <c r="AR65" s="25">
        <f t="shared" si="7"/>
        <v>62</v>
      </c>
      <c r="AS65" s="25" t="s">
        <v>621</v>
      </c>
      <c r="AT65" s="25" t="s">
        <v>642</v>
      </c>
      <c r="AU65" s="25" t="s">
        <v>3</v>
      </c>
      <c r="AV65" s="25" t="s">
        <v>37</v>
      </c>
    </row>
    <row r="66" spans="2:48" x14ac:dyDescent="0.25">
      <c r="B66" s="25">
        <f t="shared" si="1"/>
        <v>63</v>
      </c>
      <c r="C66" s="25" t="s">
        <v>322</v>
      </c>
      <c r="D66" s="25" t="s">
        <v>510</v>
      </c>
      <c r="E66" s="25" t="s">
        <v>3</v>
      </c>
      <c r="F66" s="25" t="s">
        <v>30</v>
      </c>
      <c r="H66" s="25">
        <f t="shared" si="2"/>
        <v>63</v>
      </c>
      <c r="I66" s="25" t="s">
        <v>525</v>
      </c>
      <c r="J66" s="25" t="s">
        <v>526</v>
      </c>
      <c r="K66" s="25" t="s">
        <v>3</v>
      </c>
      <c r="L66" s="25" t="s">
        <v>31</v>
      </c>
      <c r="N66" s="25">
        <f t="shared" si="3"/>
        <v>63</v>
      </c>
      <c r="O66" s="25" t="s">
        <v>125</v>
      </c>
      <c r="P66" s="25" t="s">
        <v>81</v>
      </c>
      <c r="Q66" s="25" t="s">
        <v>3</v>
      </c>
      <c r="R66" s="25" t="s">
        <v>32</v>
      </c>
      <c r="T66" s="25">
        <f t="shared" si="4"/>
        <v>63</v>
      </c>
      <c r="U66" s="25" t="s">
        <v>552</v>
      </c>
      <c r="V66" s="25" t="s">
        <v>562</v>
      </c>
      <c r="W66" s="25" t="s">
        <v>3</v>
      </c>
      <c r="X66" s="25" t="s">
        <v>33</v>
      </c>
      <c r="Z66" s="25">
        <f t="shared" si="0"/>
        <v>63</v>
      </c>
      <c r="AA66" s="25" t="s">
        <v>581</v>
      </c>
      <c r="AB66" s="25" t="s">
        <v>257</v>
      </c>
      <c r="AC66" s="25" t="s">
        <v>3</v>
      </c>
      <c r="AD66" s="25" t="s">
        <v>34</v>
      </c>
      <c r="AF66" s="25">
        <f t="shared" si="5"/>
        <v>63</v>
      </c>
      <c r="AG66" s="25" t="s">
        <v>602</v>
      </c>
      <c r="AH66" s="25" t="s">
        <v>603</v>
      </c>
      <c r="AI66" s="25" t="s">
        <v>3</v>
      </c>
      <c r="AJ66" s="25" t="s">
        <v>35</v>
      </c>
      <c r="AL66" s="25">
        <f t="shared" si="6"/>
        <v>63</v>
      </c>
      <c r="AM66" s="25" t="s">
        <v>621</v>
      </c>
      <c r="AN66" s="25" t="s">
        <v>599</v>
      </c>
      <c r="AO66" s="25" t="s">
        <v>3</v>
      </c>
      <c r="AP66" s="25" t="s">
        <v>36</v>
      </c>
      <c r="AR66" s="25">
        <f t="shared" si="7"/>
        <v>63</v>
      </c>
      <c r="AS66" s="25" t="s">
        <v>605</v>
      </c>
      <c r="AT66" s="25" t="s">
        <v>643</v>
      </c>
      <c r="AU66" s="25" t="s">
        <v>3</v>
      </c>
      <c r="AV66" s="25" t="s">
        <v>37</v>
      </c>
    </row>
    <row r="67" spans="2:48" x14ac:dyDescent="0.25">
      <c r="B67" s="25">
        <f t="shared" si="1"/>
        <v>64</v>
      </c>
      <c r="C67" s="25" t="s">
        <v>511</v>
      </c>
      <c r="D67" s="25" t="s">
        <v>512</v>
      </c>
      <c r="E67" s="25" t="s">
        <v>3</v>
      </c>
      <c r="F67" s="25" t="s">
        <v>30</v>
      </c>
      <c r="H67" s="25">
        <f t="shared" si="2"/>
        <v>64</v>
      </c>
      <c r="I67" s="25" t="s">
        <v>527</v>
      </c>
      <c r="J67" s="25" t="s">
        <v>528</v>
      </c>
      <c r="K67" s="25" t="s">
        <v>3</v>
      </c>
      <c r="L67" s="25" t="s">
        <v>31</v>
      </c>
      <c r="N67" s="25">
        <f t="shared" si="3"/>
        <v>64</v>
      </c>
      <c r="O67" s="25" t="s">
        <v>44</v>
      </c>
      <c r="P67" s="25" t="s">
        <v>547</v>
      </c>
      <c r="Q67" s="25" t="s">
        <v>3</v>
      </c>
      <c r="R67" s="25" t="s">
        <v>32</v>
      </c>
      <c r="T67" s="25">
        <f t="shared" si="4"/>
        <v>64</v>
      </c>
      <c r="U67" s="25" t="s">
        <v>125</v>
      </c>
      <c r="V67" s="25" t="s">
        <v>563</v>
      </c>
      <c r="W67" s="25" t="s">
        <v>3</v>
      </c>
      <c r="X67" s="25" t="s">
        <v>33</v>
      </c>
      <c r="Z67" s="25">
        <f t="shared" si="0"/>
        <v>64</v>
      </c>
      <c r="AA67" s="25" t="s">
        <v>582</v>
      </c>
      <c r="AB67" s="25" t="s">
        <v>583</v>
      </c>
      <c r="AC67" s="25" t="s">
        <v>3</v>
      </c>
      <c r="AD67" s="25" t="s">
        <v>34</v>
      </c>
      <c r="AF67" s="25">
        <f>AF66+1</f>
        <v>64</v>
      </c>
      <c r="AG67" s="25" t="s">
        <v>232</v>
      </c>
      <c r="AH67" s="25" t="s">
        <v>604</v>
      </c>
      <c r="AI67" s="25" t="s">
        <v>3</v>
      </c>
      <c r="AJ67" s="25" t="s">
        <v>35</v>
      </c>
      <c r="AL67" s="25">
        <f t="shared" si="6"/>
        <v>64</v>
      </c>
      <c r="AM67" s="25" t="s">
        <v>622</v>
      </c>
      <c r="AN67" s="25" t="s">
        <v>623</v>
      </c>
      <c r="AO67" s="25" t="s">
        <v>3</v>
      </c>
      <c r="AP67" s="25" t="s">
        <v>36</v>
      </c>
      <c r="AR67" s="25">
        <f t="shared" si="7"/>
        <v>64</v>
      </c>
      <c r="AS67" s="25" t="s">
        <v>447</v>
      </c>
      <c r="AT67" s="25" t="s">
        <v>644</v>
      </c>
      <c r="AU67" s="25" t="s">
        <v>3</v>
      </c>
      <c r="AV67" s="25" t="s">
        <v>37</v>
      </c>
    </row>
    <row r="68" spans="2:48" x14ac:dyDescent="0.25">
      <c r="B68" s="25">
        <f t="shared" si="1"/>
        <v>65</v>
      </c>
      <c r="C68" s="25" t="s">
        <v>60</v>
      </c>
      <c r="D68" s="25" t="s">
        <v>513</v>
      </c>
      <c r="E68" s="25" t="s">
        <v>3</v>
      </c>
      <c r="F68" s="25" t="s">
        <v>30</v>
      </c>
      <c r="H68" s="25">
        <f t="shared" si="2"/>
        <v>65</v>
      </c>
      <c r="I68" s="25" t="s">
        <v>414</v>
      </c>
      <c r="J68" s="25" t="s">
        <v>529</v>
      </c>
      <c r="K68" s="25" t="s">
        <v>3</v>
      </c>
      <c r="L68" s="25" t="s">
        <v>31</v>
      </c>
      <c r="N68" s="25">
        <f t="shared" si="3"/>
        <v>65</v>
      </c>
      <c r="O68" s="25" t="s">
        <v>548</v>
      </c>
      <c r="P68" s="25" t="s">
        <v>549</v>
      </c>
      <c r="Q68" s="25" t="s">
        <v>3</v>
      </c>
      <c r="R68" s="25" t="s">
        <v>32</v>
      </c>
      <c r="T68" s="25">
        <f t="shared" si="4"/>
        <v>65</v>
      </c>
      <c r="U68" s="25" t="s">
        <v>266</v>
      </c>
      <c r="V68" s="25" t="s">
        <v>564</v>
      </c>
      <c r="W68" s="25" t="s">
        <v>3</v>
      </c>
      <c r="X68" s="25" t="s">
        <v>33</v>
      </c>
      <c r="Z68" s="25">
        <f t="shared" si="0"/>
        <v>65</v>
      </c>
      <c r="AA68" s="25" t="s">
        <v>162</v>
      </c>
      <c r="AB68" s="25" t="s">
        <v>584</v>
      </c>
      <c r="AC68" s="25" t="s">
        <v>3</v>
      </c>
      <c r="AD68" s="25" t="s">
        <v>34</v>
      </c>
      <c r="AF68" s="25">
        <f t="shared" si="5"/>
        <v>65</v>
      </c>
      <c r="AG68" s="25" t="s">
        <v>186</v>
      </c>
      <c r="AH68" s="25" t="s">
        <v>528</v>
      </c>
      <c r="AI68" s="25" t="s">
        <v>3</v>
      </c>
      <c r="AJ68" s="25" t="s">
        <v>35</v>
      </c>
      <c r="AL68" s="25">
        <f t="shared" si="6"/>
        <v>65</v>
      </c>
      <c r="AM68" s="25" t="s">
        <v>624</v>
      </c>
      <c r="AN68" s="25" t="s">
        <v>595</v>
      </c>
      <c r="AO68" s="25" t="s">
        <v>3</v>
      </c>
      <c r="AP68" s="25" t="s">
        <v>36</v>
      </c>
      <c r="AR68" s="25">
        <f t="shared" si="7"/>
        <v>65</v>
      </c>
      <c r="AS68" s="25" t="s">
        <v>327</v>
      </c>
      <c r="AT68" s="25" t="s">
        <v>645</v>
      </c>
      <c r="AU68" s="25" t="s">
        <v>3</v>
      </c>
      <c r="AV68" s="25" t="s">
        <v>37</v>
      </c>
    </row>
    <row r="69" spans="2:48" x14ac:dyDescent="0.25">
      <c r="B69" s="25">
        <f t="shared" si="1"/>
        <v>66</v>
      </c>
      <c r="C69" s="25" t="s">
        <v>291</v>
      </c>
      <c r="D69" s="25" t="s">
        <v>514</v>
      </c>
      <c r="E69" s="25" t="s">
        <v>3</v>
      </c>
      <c r="F69" s="25" t="s">
        <v>30</v>
      </c>
      <c r="H69" s="25">
        <f t="shared" si="2"/>
        <v>66</v>
      </c>
      <c r="I69" s="25" t="s">
        <v>530</v>
      </c>
      <c r="J69" s="25" t="s">
        <v>39</v>
      </c>
      <c r="K69" s="25" t="s">
        <v>3</v>
      </c>
      <c r="L69" s="25" t="s">
        <v>31</v>
      </c>
      <c r="N69" s="25">
        <f t="shared" si="3"/>
        <v>66</v>
      </c>
      <c r="O69" s="25" t="s">
        <v>239</v>
      </c>
      <c r="P69" s="25" t="s">
        <v>533</v>
      </c>
      <c r="Q69" s="25" t="s">
        <v>3</v>
      </c>
      <c r="R69" s="25" t="s">
        <v>32</v>
      </c>
      <c r="T69" s="25">
        <f t="shared" si="4"/>
        <v>66</v>
      </c>
      <c r="U69" s="25" t="s">
        <v>565</v>
      </c>
      <c r="V69" s="25" t="s">
        <v>566</v>
      </c>
      <c r="W69" s="25" t="s">
        <v>3</v>
      </c>
      <c r="X69" s="25" t="s">
        <v>33</v>
      </c>
      <c r="Z69" s="25">
        <f t="shared" si="0"/>
        <v>66</v>
      </c>
      <c r="AA69" s="25" t="s">
        <v>585</v>
      </c>
      <c r="AB69" s="25" t="s">
        <v>586</v>
      </c>
      <c r="AC69" s="25" t="s">
        <v>3</v>
      </c>
      <c r="AD69" s="25" t="s">
        <v>34</v>
      </c>
      <c r="AF69" s="25">
        <f t="shared" si="5"/>
        <v>66</v>
      </c>
      <c r="AG69" s="25" t="s">
        <v>605</v>
      </c>
      <c r="AH69" s="25" t="s">
        <v>606</v>
      </c>
      <c r="AI69" s="25" t="s">
        <v>3</v>
      </c>
      <c r="AJ69" s="25" t="s">
        <v>35</v>
      </c>
      <c r="AL69" s="25">
        <f t="shared" si="6"/>
        <v>66</v>
      </c>
      <c r="AM69" s="25" t="s">
        <v>625</v>
      </c>
      <c r="AN69" s="25" t="s">
        <v>626</v>
      </c>
      <c r="AO69" s="25" t="s">
        <v>3</v>
      </c>
      <c r="AP69" s="25" t="s">
        <v>36</v>
      </c>
      <c r="AR69" s="25">
        <f t="shared" si="7"/>
        <v>66</v>
      </c>
      <c r="AS69" s="25" t="s">
        <v>646</v>
      </c>
      <c r="AT69" s="25" t="s">
        <v>647</v>
      </c>
      <c r="AU69" s="25" t="s">
        <v>3</v>
      </c>
      <c r="AV69" s="25" t="s">
        <v>37</v>
      </c>
    </row>
    <row r="70" spans="2:48" x14ac:dyDescent="0.25">
      <c r="B70" s="25">
        <f t="shared" si="1"/>
        <v>67</v>
      </c>
      <c r="C70" s="25" t="s">
        <v>158</v>
      </c>
      <c r="D70" s="25" t="s">
        <v>231</v>
      </c>
      <c r="E70" s="25" t="s">
        <v>3</v>
      </c>
      <c r="F70" s="25" t="s">
        <v>30</v>
      </c>
      <c r="H70" s="25">
        <f t="shared" si="2"/>
        <v>67</v>
      </c>
      <c r="I70" s="25" t="s">
        <v>531</v>
      </c>
      <c r="J70" s="25" t="s">
        <v>395</v>
      </c>
      <c r="K70" s="25" t="s">
        <v>3</v>
      </c>
      <c r="L70" s="25" t="s">
        <v>31</v>
      </c>
      <c r="N70" s="25">
        <f t="shared" si="3"/>
        <v>67</v>
      </c>
      <c r="O70" s="25" t="s">
        <v>268</v>
      </c>
      <c r="P70" s="25" t="s">
        <v>550</v>
      </c>
      <c r="Q70" s="25" t="s">
        <v>3</v>
      </c>
      <c r="R70" s="25" t="s">
        <v>32</v>
      </c>
      <c r="T70" s="25">
        <f t="shared" si="4"/>
        <v>67</v>
      </c>
      <c r="U70" s="25" t="s">
        <v>266</v>
      </c>
      <c r="V70" s="25" t="s">
        <v>567</v>
      </c>
      <c r="W70" s="25" t="s">
        <v>3</v>
      </c>
      <c r="X70" s="25" t="s">
        <v>33</v>
      </c>
      <c r="Z70" s="25">
        <f t="shared" si="0"/>
        <v>67</v>
      </c>
      <c r="AA70" s="25" t="s">
        <v>369</v>
      </c>
      <c r="AB70" s="25" t="s">
        <v>587</v>
      </c>
      <c r="AC70" s="25" t="s">
        <v>3</v>
      </c>
      <c r="AD70" s="25" t="s">
        <v>34</v>
      </c>
      <c r="AF70" s="25">
        <f t="shared" si="5"/>
        <v>67</v>
      </c>
      <c r="AG70" s="25" t="s">
        <v>607</v>
      </c>
      <c r="AH70" s="25" t="s">
        <v>608</v>
      </c>
      <c r="AI70" s="25" t="s">
        <v>3</v>
      </c>
      <c r="AJ70" s="25" t="s">
        <v>35</v>
      </c>
      <c r="AL70" s="25">
        <f t="shared" si="6"/>
        <v>67</v>
      </c>
      <c r="AM70" s="25" t="s">
        <v>627</v>
      </c>
      <c r="AN70" s="25" t="s">
        <v>628</v>
      </c>
      <c r="AO70" s="25" t="s">
        <v>3</v>
      </c>
      <c r="AP70" s="25" t="s">
        <v>36</v>
      </c>
      <c r="AR70" s="25">
        <f t="shared" si="7"/>
        <v>67</v>
      </c>
      <c r="AS70" s="25"/>
      <c r="AT70" s="25"/>
      <c r="AU70" s="25" t="s">
        <v>3</v>
      </c>
      <c r="AV70" s="25" t="s">
        <v>37</v>
      </c>
    </row>
    <row r="71" spans="2:48" x14ac:dyDescent="0.25">
      <c r="B71" s="25">
        <f t="shared" si="1"/>
        <v>68</v>
      </c>
      <c r="C71" s="25" t="s">
        <v>266</v>
      </c>
      <c r="D71" s="25" t="s">
        <v>515</v>
      </c>
      <c r="E71" s="25" t="s">
        <v>3</v>
      </c>
      <c r="F71" s="25" t="s">
        <v>30</v>
      </c>
      <c r="H71" s="25">
        <f t="shared" si="2"/>
        <v>68</v>
      </c>
      <c r="I71" s="25" t="s">
        <v>532</v>
      </c>
      <c r="J71" s="25" t="s">
        <v>469</v>
      </c>
      <c r="K71" s="25" t="s">
        <v>3</v>
      </c>
      <c r="L71" s="25" t="s">
        <v>31</v>
      </c>
      <c r="N71" s="25">
        <f t="shared" si="3"/>
        <v>68</v>
      </c>
      <c r="O71" s="25" t="s">
        <v>125</v>
      </c>
      <c r="P71" s="25" t="s">
        <v>551</v>
      </c>
      <c r="Q71" s="25" t="s">
        <v>3</v>
      </c>
      <c r="R71" s="25" t="s">
        <v>32</v>
      </c>
      <c r="T71" s="25">
        <f t="shared" si="4"/>
        <v>68</v>
      </c>
      <c r="U71" s="25" t="s">
        <v>52</v>
      </c>
      <c r="V71" s="25" t="s">
        <v>568</v>
      </c>
      <c r="W71" s="25" t="s">
        <v>3</v>
      </c>
      <c r="X71" s="25" t="s">
        <v>33</v>
      </c>
      <c r="Z71" s="25">
        <f t="shared" si="0"/>
        <v>68</v>
      </c>
      <c r="AA71" s="25" t="s">
        <v>588</v>
      </c>
      <c r="AB71" s="25" t="s">
        <v>589</v>
      </c>
      <c r="AC71" s="25" t="s">
        <v>3</v>
      </c>
      <c r="AD71" s="25" t="s">
        <v>34</v>
      </c>
      <c r="AF71" s="25">
        <f t="shared" si="5"/>
        <v>68</v>
      </c>
      <c r="AG71" s="25" t="s">
        <v>609</v>
      </c>
      <c r="AH71" s="25" t="s">
        <v>610</v>
      </c>
      <c r="AI71" s="25" t="s">
        <v>3</v>
      </c>
      <c r="AJ71" s="25" t="s">
        <v>35</v>
      </c>
      <c r="AL71" s="25">
        <f t="shared" si="6"/>
        <v>68</v>
      </c>
      <c r="AM71" s="25" t="s">
        <v>629</v>
      </c>
      <c r="AN71" s="25" t="s">
        <v>257</v>
      </c>
      <c r="AO71" s="25" t="s">
        <v>3</v>
      </c>
      <c r="AP71" s="25" t="s">
        <v>36</v>
      </c>
      <c r="AR71" s="25">
        <f t="shared" si="7"/>
        <v>68</v>
      </c>
      <c r="AS71" s="25"/>
      <c r="AT71" s="25"/>
      <c r="AU71" s="25" t="s">
        <v>3</v>
      </c>
      <c r="AV71" s="25" t="s">
        <v>37</v>
      </c>
    </row>
    <row r="72" spans="2:48" x14ac:dyDescent="0.25">
      <c r="B72" s="25">
        <f t="shared" si="1"/>
        <v>69</v>
      </c>
      <c r="C72" s="25" t="s">
        <v>431</v>
      </c>
      <c r="D72" s="25" t="s">
        <v>39</v>
      </c>
      <c r="E72" s="25" t="s">
        <v>3</v>
      </c>
      <c r="F72" s="25" t="s">
        <v>30</v>
      </c>
      <c r="H72" s="25">
        <f t="shared" si="2"/>
        <v>69</v>
      </c>
      <c r="I72" s="25" t="s">
        <v>112</v>
      </c>
      <c r="J72" s="25" t="s">
        <v>533</v>
      </c>
      <c r="K72" s="25" t="s">
        <v>3</v>
      </c>
      <c r="L72" s="25" t="s">
        <v>31</v>
      </c>
      <c r="N72" s="25">
        <f t="shared" si="3"/>
        <v>69</v>
      </c>
      <c r="O72" s="25" t="s">
        <v>552</v>
      </c>
      <c r="P72" s="25" t="s">
        <v>553</v>
      </c>
      <c r="Q72" s="25" t="s">
        <v>3</v>
      </c>
      <c r="R72" s="25" t="s">
        <v>32</v>
      </c>
      <c r="T72" s="25">
        <f t="shared" si="4"/>
        <v>69</v>
      </c>
      <c r="U72" s="25" t="s">
        <v>569</v>
      </c>
      <c r="V72" s="25" t="s">
        <v>570</v>
      </c>
      <c r="W72" s="25" t="s">
        <v>3</v>
      </c>
      <c r="X72" s="25" t="s">
        <v>33</v>
      </c>
      <c r="Z72" s="25">
        <f t="shared" si="0"/>
        <v>69</v>
      </c>
      <c r="AA72" s="25" t="s">
        <v>181</v>
      </c>
      <c r="AB72" s="25" t="s">
        <v>590</v>
      </c>
      <c r="AC72" s="25" t="s">
        <v>3</v>
      </c>
      <c r="AD72" s="25" t="s">
        <v>34</v>
      </c>
      <c r="AF72" s="25">
        <f>AF71+1</f>
        <v>69</v>
      </c>
      <c r="AG72" s="25" t="s">
        <v>230</v>
      </c>
      <c r="AH72" s="25" t="s">
        <v>257</v>
      </c>
      <c r="AI72" s="25" t="s">
        <v>3</v>
      </c>
      <c r="AJ72" s="25" t="s">
        <v>35</v>
      </c>
      <c r="AL72" s="25">
        <f t="shared" si="6"/>
        <v>69</v>
      </c>
      <c r="AM72" s="25" t="s">
        <v>630</v>
      </c>
      <c r="AN72" s="25" t="s">
        <v>631</v>
      </c>
      <c r="AO72" s="25" t="s">
        <v>3</v>
      </c>
      <c r="AP72" s="25" t="s">
        <v>36</v>
      </c>
      <c r="AR72" s="25">
        <f t="shared" si="7"/>
        <v>69</v>
      </c>
      <c r="AS72" s="25"/>
      <c r="AT72" s="25"/>
      <c r="AU72" s="25" t="s">
        <v>3</v>
      </c>
      <c r="AV72" s="25" t="s">
        <v>37</v>
      </c>
    </row>
    <row r="73" spans="2:48" x14ac:dyDescent="0.25">
      <c r="B73" s="25">
        <f t="shared" si="1"/>
        <v>70</v>
      </c>
      <c r="C73" s="25" t="s">
        <v>516</v>
      </c>
      <c r="D73" s="25" t="s">
        <v>517</v>
      </c>
      <c r="E73" s="25" t="s">
        <v>3</v>
      </c>
      <c r="F73" s="25" t="s">
        <v>30</v>
      </c>
      <c r="H73" s="25">
        <f t="shared" si="2"/>
        <v>70</v>
      </c>
      <c r="I73" s="25" t="s">
        <v>534</v>
      </c>
      <c r="J73" s="25" t="s">
        <v>535</v>
      </c>
      <c r="K73" s="25" t="s">
        <v>3</v>
      </c>
      <c r="L73" s="25" t="s">
        <v>31</v>
      </c>
      <c r="N73" s="25">
        <f t="shared" si="3"/>
        <v>70</v>
      </c>
      <c r="O73" s="25" t="s">
        <v>46</v>
      </c>
      <c r="P73" s="25" t="s">
        <v>554</v>
      </c>
      <c r="Q73" s="25" t="s">
        <v>3</v>
      </c>
      <c r="R73" s="25" t="s">
        <v>32</v>
      </c>
      <c r="T73" s="25">
        <f t="shared" si="4"/>
        <v>70</v>
      </c>
      <c r="U73" s="25" t="s">
        <v>411</v>
      </c>
      <c r="V73" s="25" t="s">
        <v>89</v>
      </c>
      <c r="W73" s="25" t="s">
        <v>3</v>
      </c>
      <c r="X73" s="25" t="s">
        <v>33</v>
      </c>
      <c r="Z73" s="25">
        <f t="shared" si="0"/>
        <v>70</v>
      </c>
      <c r="AA73" s="25" t="s">
        <v>198</v>
      </c>
      <c r="AB73" s="25" t="s">
        <v>591</v>
      </c>
      <c r="AC73" s="25" t="s">
        <v>3</v>
      </c>
      <c r="AD73" s="25" t="s">
        <v>34</v>
      </c>
      <c r="AF73" s="25">
        <f t="shared" si="5"/>
        <v>70</v>
      </c>
      <c r="AG73" s="25" t="s">
        <v>611</v>
      </c>
      <c r="AH73" s="25" t="s">
        <v>612</v>
      </c>
      <c r="AI73" s="25" t="s">
        <v>3</v>
      </c>
      <c r="AJ73" s="25" t="s">
        <v>35</v>
      </c>
      <c r="AL73" s="25">
        <f t="shared" si="6"/>
        <v>70</v>
      </c>
      <c r="AM73" s="25" t="s">
        <v>504</v>
      </c>
      <c r="AN73" s="25" t="s">
        <v>632</v>
      </c>
      <c r="AO73" s="25" t="s">
        <v>3</v>
      </c>
      <c r="AP73" s="25" t="s">
        <v>36</v>
      </c>
      <c r="AR73" s="25">
        <f t="shared" si="7"/>
        <v>70</v>
      </c>
      <c r="AS73" s="25"/>
      <c r="AT73" s="25"/>
      <c r="AU73" s="25" t="s">
        <v>3</v>
      </c>
      <c r="AV73" s="25" t="s">
        <v>37</v>
      </c>
    </row>
    <row r="74" spans="2:48" x14ac:dyDescent="0.25">
      <c r="B74" s="25">
        <f t="shared" si="1"/>
        <v>71</v>
      </c>
      <c r="C74" s="41" t="s">
        <v>288</v>
      </c>
      <c r="D74" s="41" t="s">
        <v>518</v>
      </c>
      <c r="E74" s="25" t="s">
        <v>3</v>
      </c>
      <c r="F74" s="25" t="s">
        <v>30</v>
      </c>
      <c r="H74" s="25">
        <f t="shared" si="2"/>
        <v>71</v>
      </c>
      <c r="I74" s="25" t="s">
        <v>112</v>
      </c>
      <c r="J74" s="25" t="s">
        <v>506</v>
      </c>
      <c r="K74" s="25" t="s">
        <v>3</v>
      </c>
      <c r="L74" s="25" t="s">
        <v>31</v>
      </c>
      <c r="N74" s="25">
        <f t="shared" si="3"/>
        <v>71</v>
      </c>
      <c r="O74" s="25" t="s">
        <v>46</v>
      </c>
      <c r="P74" s="25" t="s">
        <v>555</v>
      </c>
      <c r="Q74" s="25" t="s">
        <v>3</v>
      </c>
      <c r="R74" s="25" t="s">
        <v>32</v>
      </c>
      <c r="T74" s="25">
        <f t="shared" si="4"/>
        <v>71</v>
      </c>
      <c r="U74" s="25" t="s">
        <v>92</v>
      </c>
      <c r="V74" s="25" t="s">
        <v>380</v>
      </c>
      <c r="W74" s="25" t="s">
        <v>3</v>
      </c>
      <c r="X74" s="25" t="s">
        <v>33</v>
      </c>
      <c r="Z74" s="25">
        <f t="shared" si="0"/>
        <v>71</v>
      </c>
      <c r="AA74" s="25" t="s">
        <v>592</v>
      </c>
      <c r="AB74" s="25" t="s">
        <v>593</v>
      </c>
      <c r="AC74" s="25" t="s">
        <v>3</v>
      </c>
      <c r="AD74" s="25" t="s">
        <v>34</v>
      </c>
      <c r="AF74" s="25">
        <f t="shared" si="5"/>
        <v>71</v>
      </c>
      <c r="AG74" s="25" t="s">
        <v>314</v>
      </c>
      <c r="AH74" s="25" t="s">
        <v>272</v>
      </c>
      <c r="AI74" s="25" t="s">
        <v>3</v>
      </c>
      <c r="AJ74" s="25" t="s">
        <v>35</v>
      </c>
      <c r="AL74" s="25">
        <f t="shared" si="6"/>
        <v>71</v>
      </c>
      <c r="AM74" s="25" t="s">
        <v>371</v>
      </c>
      <c r="AN74" s="25" t="s">
        <v>633</v>
      </c>
      <c r="AO74" s="25" t="s">
        <v>3</v>
      </c>
      <c r="AP74" s="25" t="s">
        <v>36</v>
      </c>
      <c r="AR74" s="25">
        <f t="shared" si="7"/>
        <v>71</v>
      </c>
      <c r="AS74" s="25"/>
      <c r="AT74" s="25"/>
      <c r="AU74" s="25" t="s">
        <v>3</v>
      </c>
      <c r="AV74" s="25" t="s">
        <v>37</v>
      </c>
    </row>
    <row r="75" spans="2:48" ht="15.75" thickBot="1" x14ac:dyDescent="0.3">
      <c r="B75" s="25">
        <f t="shared" si="1"/>
        <v>72</v>
      </c>
      <c r="C75" s="42" t="s">
        <v>92</v>
      </c>
      <c r="D75" s="42" t="s">
        <v>89</v>
      </c>
      <c r="E75" s="25" t="s">
        <v>3</v>
      </c>
      <c r="F75" s="25" t="s">
        <v>30</v>
      </c>
      <c r="H75" s="25">
        <f t="shared" si="2"/>
        <v>72</v>
      </c>
      <c r="I75" s="41" t="s">
        <v>536</v>
      </c>
      <c r="J75" s="41" t="s">
        <v>537</v>
      </c>
      <c r="K75" s="25" t="s">
        <v>3</v>
      </c>
      <c r="L75" s="25" t="s">
        <v>31</v>
      </c>
      <c r="N75" s="25">
        <f t="shared" si="3"/>
        <v>72</v>
      </c>
      <c r="O75" s="25" t="s">
        <v>66</v>
      </c>
      <c r="P75" s="25" t="s">
        <v>556</v>
      </c>
      <c r="Q75" s="25" t="s">
        <v>3</v>
      </c>
      <c r="R75" s="25" t="s">
        <v>32</v>
      </c>
      <c r="T75" s="25">
        <f t="shared" si="4"/>
        <v>72</v>
      </c>
      <c r="U75" s="25" t="s">
        <v>290</v>
      </c>
      <c r="V75" s="25" t="s">
        <v>571</v>
      </c>
      <c r="W75" s="25" t="s">
        <v>3</v>
      </c>
      <c r="X75" s="25" t="s">
        <v>33</v>
      </c>
      <c r="Z75" s="25">
        <f t="shared" si="0"/>
        <v>72</v>
      </c>
      <c r="AA75" s="42" t="s">
        <v>594</v>
      </c>
      <c r="AB75" s="42" t="s">
        <v>595</v>
      </c>
      <c r="AC75" s="25" t="s">
        <v>3</v>
      </c>
      <c r="AD75" s="25" t="s">
        <v>34</v>
      </c>
      <c r="AF75" s="25">
        <f t="shared" si="5"/>
        <v>72</v>
      </c>
      <c r="AG75" s="25" t="s">
        <v>211</v>
      </c>
      <c r="AH75" s="25" t="s">
        <v>613</v>
      </c>
      <c r="AI75" s="25" t="s">
        <v>3</v>
      </c>
      <c r="AJ75" s="25" t="s">
        <v>35</v>
      </c>
      <c r="AL75" s="25">
        <f t="shared" si="6"/>
        <v>72</v>
      </c>
      <c r="AM75" s="25" t="s">
        <v>634</v>
      </c>
      <c r="AN75" s="25" t="s">
        <v>635</v>
      </c>
      <c r="AO75" s="25" t="s">
        <v>3</v>
      </c>
      <c r="AP75" s="25" t="s">
        <v>36</v>
      </c>
      <c r="AR75" s="25">
        <f t="shared" si="7"/>
        <v>72</v>
      </c>
      <c r="AS75" s="25"/>
      <c r="AT75" s="25"/>
      <c r="AU75" s="25" t="s">
        <v>3</v>
      </c>
      <c r="AV75" s="25" t="s">
        <v>37</v>
      </c>
    </row>
    <row r="76" spans="2:48" ht="15.75" thickTop="1" x14ac:dyDescent="0.25">
      <c r="B76" s="25">
        <f t="shared" si="1"/>
        <v>73</v>
      </c>
      <c r="C76" s="43" t="s">
        <v>291</v>
      </c>
      <c r="D76" s="43" t="s">
        <v>519</v>
      </c>
      <c r="E76" s="25" t="s">
        <v>3</v>
      </c>
      <c r="F76" s="25" t="s">
        <v>30</v>
      </c>
      <c r="H76" s="25">
        <f t="shared" si="2"/>
        <v>73</v>
      </c>
      <c r="I76" s="25" t="s">
        <v>234</v>
      </c>
      <c r="J76" s="25" t="s">
        <v>363</v>
      </c>
      <c r="K76" s="25" t="s">
        <v>3</v>
      </c>
      <c r="L76" s="25" t="s">
        <v>31</v>
      </c>
      <c r="N76" s="25">
        <f t="shared" si="3"/>
        <v>73</v>
      </c>
      <c r="O76" s="25" t="s">
        <v>557</v>
      </c>
      <c r="P76" s="45" t="s">
        <v>558</v>
      </c>
      <c r="Q76" s="25" t="s">
        <v>3</v>
      </c>
      <c r="R76" s="25" t="s">
        <v>32</v>
      </c>
      <c r="T76" s="25">
        <f t="shared" si="4"/>
        <v>73</v>
      </c>
      <c r="U76" s="25" t="s">
        <v>572</v>
      </c>
      <c r="V76" s="25" t="s">
        <v>535</v>
      </c>
      <c r="W76" s="25" t="s">
        <v>3</v>
      </c>
      <c r="X76" s="25" t="s">
        <v>33</v>
      </c>
      <c r="Z76" s="25">
        <f t="shared" si="0"/>
        <v>73</v>
      </c>
      <c r="AA76" s="46" t="s">
        <v>507</v>
      </c>
      <c r="AB76" s="46" t="s">
        <v>510</v>
      </c>
      <c r="AC76" s="25" t="s">
        <v>3</v>
      </c>
      <c r="AD76" s="25" t="s">
        <v>34</v>
      </c>
      <c r="AF76" s="25">
        <f>AF75+1</f>
        <v>73</v>
      </c>
      <c r="AG76" s="25" t="s">
        <v>614</v>
      </c>
      <c r="AH76" s="25" t="s">
        <v>615</v>
      </c>
      <c r="AI76" s="25" t="s">
        <v>3</v>
      </c>
      <c r="AJ76" s="25" t="s">
        <v>35</v>
      </c>
      <c r="AL76" s="25">
        <f t="shared" si="6"/>
        <v>73</v>
      </c>
      <c r="AM76" s="25" t="s">
        <v>622</v>
      </c>
      <c r="AN76" s="25" t="s">
        <v>636</v>
      </c>
      <c r="AO76" s="25" t="s">
        <v>3</v>
      </c>
      <c r="AP76" s="25" t="s">
        <v>36</v>
      </c>
      <c r="AR76" s="25">
        <f t="shared" si="7"/>
        <v>73</v>
      </c>
      <c r="AS76" s="25"/>
      <c r="AT76" s="25"/>
      <c r="AU76" s="25" t="s">
        <v>3</v>
      </c>
      <c r="AV76" s="25" t="s">
        <v>37</v>
      </c>
    </row>
    <row r="77" spans="2:48" x14ac:dyDescent="0.25">
      <c r="B77" s="25">
        <f t="shared" si="1"/>
        <v>74</v>
      </c>
      <c r="C77" s="44" t="s">
        <v>520</v>
      </c>
      <c r="D77" s="25" t="s">
        <v>521</v>
      </c>
      <c r="E77" s="25" t="s">
        <v>3</v>
      </c>
      <c r="F77" s="25" t="s">
        <v>30</v>
      </c>
      <c r="H77" s="25">
        <f t="shared" si="2"/>
        <v>74</v>
      </c>
      <c r="I77" s="25" t="s">
        <v>209</v>
      </c>
      <c r="J77" s="25" t="s">
        <v>538</v>
      </c>
      <c r="K77" s="25" t="s">
        <v>3</v>
      </c>
      <c r="L77" s="25" t="s">
        <v>31</v>
      </c>
      <c r="N77" s="25">
        <f t="shared" si="3"/>
        <v>74</v>
      </c>
      <c r="O77" s="25" t="s">
        <v>559</v>
      </c>
      <c r="P77" s="11" t="s">
        <v>448</v>
      </c>
      <c r="Q77" s="25" t="s">
        <v>3</v>
      </c>
      <c r="R77" s="25" t="s">
        <v>32</v>
      </c>
      <c r="T77" s="25">
        <f t="shared" si="4"/>
        <v>74</v>
      </c>
      <c r="U77" s="25" t="s">
        <v>383</v>
      </c>
      <c r="V77" s="25" t="s">
        <v>573</v>
      </c>
      <c r="W77" s="25" t="s">
        <v>3</v>
      </c>
      <c r="X77" s="25" t="s">
        <v>33</v>
      </c>
      <c r="Z77" s="25">
        <f t="shared" si="0"/>
        <v>74</v>
      </c>
      <c r="AA77" s="44" t="s">
        <v>375</v>
      </c>
      <c r="AB77" s="44" t="s">
        <v>596</v>
      </c>
      <c r="AC77" s="25" t="s">
        <v>3</v>
      </c>
      <c r="AD77" s="25" t="s">
        <v>34</v>
      </c>
      <c r="AF77" s="25">
        <f t="shared" si="5"/>
        <v>74</v>
      </c>
      <c r="AG77" s="25" t="s">
        <v>611</v>
      </c>
      <c r="AH77" s="25" t="s">
        <v>418</v>
      </c>
      <c r="AI77" s="25" t="s">
        <v>3</v>
      </c>
      <c r="AJ77" s="25" t="s">
        <v>35</v>
      </c>
      <c r="AL77" s="25">
        <f t="shared" si="6"/>
        <v>74</v>
      </c>
      <c r="AM77" s="25" t="s">
        <v>622</v>
      </c>
      <c r="AN77" s="25" t="s">
        <v>637</v>
      </c>
      <c r="AO77" s="25" t="s">
        <v>3</v>
      </c>
      <c r="AP77" s="25" t="s">
        <v>36</v>
      </c>
      <c r="AR77" s="25">
        <f t="shared" si="7"/>
        <v>74</v>
      </c>
      <c r="AS77" s="25"/>
      <c r="AT77" s="25"/>
      <c r="AU77" s="25" t="s">
        <v>3</v>
      </c>
      <c r="AV77" s="25" t="s">
        <v>37</v>
      </c>
    </row>
    <row r="78" spans="2:48" ht="15.75" thickBot="1" x14ac:dyDescent="0.3">
      <c r="B78" s="25">
        <f t="shared" si="1"/>
        <v>75</v>
      </c>
      <c r="C78" s="25" t="s">
        <v>522</v>
      </c>
      <c r="D78" s="25" t="s">
        <v>231</v>
      </c>
      <c r="E78" s="25" t="s">
        <v>3</v>
      </c>
      <c r="F78" s="25" t="s">
        <v>30</v>
      </c>
      <c r="H78" s="25">
        <f t="shared" si="2"/>
        <v>75</v>
      </c>
      <c r="I78" s="25" t="s">
        <v>236</v>
      </c>
      <c r="J78" s="25" t="s">
        <v>539</v>
      </c>
      <c r="K78" s="25" t="s">
        <v>3</v>
      </c>
      <c r="L78" s="25" t="s">
        <v>31</v>
      </c>
      <c r="N78" s="25">
        <f t="shared" si="3"/>
        <v>75</v>
      </c>
      <c r="O78" s="25"/>
      <c r="P78" s="25"/>
      <c r="Q78" s="25" t="s">
        <v>3</v>
      </c>
      <c r="R78" s="25" t="s">
        <v>32</v>
      </c>
      <c r="T78" s="25">
        <f t="shared" si="4"/>
        <v>75</v>
      </c>
      <c r="U78" s="25" t="s">
        <v>574</v>
      </c>
      <c r="V78" s="25" t="s">
        <v>575</v>
      </c>
      <c r="W78" s="25" t="s">
        <v>3</v>
      </c>
      <c r="X78" s="25" t="s">
        <v>33</v>
      </c>
      <c r="Z78" s="25">
        <f t="shared" si="0"/>
        <v>75</v>
      </c>
      <c r="AA78" s="26" t="s">
        <v>597</v>
      </c>
      <c r="AB78" s="26" t="s">
        <v>598</v>
      </c>
      <c r="AC78" s="25" t="s">
        <v>3</v>
      </c>
      <c r="AD78" s="25" t="s">
        <v>34</v>
      </c>
      <c r="AF78" s="25">
        <f t="shared" si="5"/>
        <v>75</v>
      </c>
      <c r="AG78" s="25" t="s">
        <v>357</v>
      </c>
      <c r="AH78" s="25" t="s">
        <v>616</v>
      </c>
      <c r="AI78" s="25" t="s">
        <v>3</v>
      </c>
      <c r="AJ78" s="25" t="s">
        <v>35</v>
      </c>
      <c r="AL78" s="25">
        <f t="shared" si="6"/>
        <v>75</v>
      </c>
      <c r="AM78" s="42" t="s">
        <v>364</v>
      </c>
      <c r="AN78" s="42" t="s">
        <v>638</v>
      </c>
      <c r="AO78" s="25" t="s">
        <v>3</v>
      </c>
      <c r="AP78" s="25" t="s">
        <v>36</v>
      </c>
      <c r="AR78" s="25">
        <f t="shared" si="7"/>
        <v>75</v>
      </c>
      <c r="AS78" s="25"/>
      <c r="AT78" s="25"/>
      <c r="AU78" s="25" t="s">
        <v>3</v>
      </c>
      <c r="AV78" s="25" t="s">
        <v>37</v>
      </c>
    </row>
    <row r="79" spans="2:48" ht="16.5" thickTop="1" thickBot="1" x14ac:dyDescent="0.3">
      <c r="B79" s="25">
        <f t="shared" si="1"/>
        <v>76</v>
      </c>
      <c r="C79" s="25" t="s">
        <v>72</v>
      </c>
      <c r="D79" s="25" t="s">
        <v>523</v>
      </c>
      <c r="E79" s="25" t="s">
        <v>3</v>
      </c>
      <c r="F79" s="25" t="s">
        <v>30</v>
      </c>
      <c r="H79" s="25">
        <f t="shared" si="2"/>
        <v>76</v>
      </c>
      <c r="I79" s="42" t="s">
        <v>411</v>
      </c>
      <c r="J79" s="42" t="s">
        <v>395</v>
      </c>
      <c r="K79" s="25" t="s">
        <v>3</v>
      </c>
      <c r="L79" s="25" t="s">
        <v>31</v>
      </c>
      <c r="N79" s="25">
        <f t="shared" si="3"/>
        <v>76</v>
      </c>
      <c r="O79" s="25"/>
      <c r="P79" s="25"/>
      <c r="Q79" s="25" t="s">
        <v>3</v>
      </c>
      <c r="R79" s="25" t="s">
        <v>32</v>
      </c>
      <c r="T79" s="25">
        <f t="shared" si="4"/>
        <v>76</v>
      </c>
      <c r="U79" s="42" t="s">
        <v>259</v>
      </c>
      <c r="V79" s="42" t="s">
        <v>576</v>
      </c>
      <c r="W79" s="25" t="s">
        <v>3</v>
      </c>
      <c r="X79" s="25" t="s">
        <v>33</v>
      </c>
      <c r="Z79" s="25">
        <f t="shared" si="0"/>
        <v>76</v>
      </c>
      <c r="AA79" s="26"/>
      <c r="AB79" s="26"/>
      <c r="AC79" s="25" t="s">
        <v>3</v>
      </c>
      <c r="AD79" s="25" t="s">
        <v>34</v>
      </c>
      <c r="AF79" s="25">
        <f t="shared" si="5"/>
        <v>76</v>
      </c>
      <c r="AG79" s="42" t="s">
        <v>364</v>
      </c>
      <c r="AH79" s="42" t="s">
        <v>617</v>
      </c>
      <c r="AI79" s="25" t="s">
        <v>3</v>
      </c>
      <c r="AJ79" s="25" t="s">
        <v>35</v>
      </c>
      <c r="AL79" s="25">
        <f t="shared" si="6"/>
        <v>76</v>
      </c>
      <c r="AM79" s="46" t="s">
        <v>639</v>
      </c>
      <c r="AN79" s="46" t="s">
        <v>272</v>
      </c>
      <c r="AO79" s="25" t="s">
        <v>3</v>
      </c>
      <c r="AP79" s="25" t="s">
        <v>36</v>
      </c>
      <c r="AR79" s="25">
        <f t="shared" si="7"/>
        <v>76</v>
      </c>
      <c r="AS79" s="25"/>
      <c r="AT79" s="25"/>
      <c r="AU79" s="25" t="s">
        <v>3</v>
      </c>
      <c r="AV79" s="25" t="s">
        <v>37</v>
      </c>
    </row>
    <row r="80" spans="2:48" ht="15.75" thickTop="1" x14ac:dyDescent="0.25">
      <c r="B80" s="25">
        <f t="shared" si="1"/>
        <v>77</v>
      </c>
      <c r="C80" s="25"/>
      <c r="D80" s="26"/>
      <c r="E80" s="25" t="s">
        <v>3</v>
      </c>
      <c r="F80" s="25" t="s">
        <v>30</v>
      </c>
      <c r="H80" s="25">
        <f t="shared" si="2"/>
        <v>77</v>
      </c>
      <c r="I80" s="43" t="s">
        <v>431</v>
      </c>
      <c r="J80" s="43" t="s">
        <v>540</v>
      </c>
      <c r="K80" s="25" t="s">
        <v>3</v>
      </c>
      <c r="L80" s="25" t="s">
        <v>31</v>
      </c>
      <c r="N80" s="25">
        <f t="shared" si="3"/>
        <v>77</v>
      </c>
      <c r="O80" s="25"/>
      <c r="P80" s="25"/>
      <c r="Q80" s="25" t="s">
        <v>3</v>
      </c>
      <c r="R80" s="25" t="s">
        <v>32</v>
      </c>
      <c r="T80" s="25">
        <f t="shared" si="4"/>
        <v>77</v>
      </c>
      <c r="U80" s="25"/>
      <c r="V80" s="25"/>
      <c r="W80" s="25" t="s">
        <v>3</v>
      </c>
      <c r="X80" s="25" t="s">
        <v>33</v>
      </c>
      <c r="Z80" s="25">
        <f t="shared" si="0"/>
        <v>77</v>
      </c>
      <c r="AA80" s="26"/>
      <c r="AB80" s="26"/>
      <c r="AC80" s="25" t="s">
        <v>3</v>
      </c>
      <c r="AD80" s="25" t="s">
        <v>34</v>
      </c>
      <c r="AF80" s="25">
        <f>AF79+1</f>
        <v>77</v>
      </c>
      <c r="AG80" s="25"/>
      <c r="AH80" s="25"/>
      <c r="AI80" s="25" t="s">
        <v>3</v>
      </c>
      <c r="AJ80" s="25" t="s">
        <v>35</v>
      </c>
      <c r="AL80" s="25">
        <f t="shared" si="6"/>
        <v>77</v>
      </c>
      <c r="AM80" s="25"/>
      <c r="AN80" s="25"/>
      <c r="AO80" s="25" t="s">
        <v>3</v>
      </c>
      <c r="AP80" s="25" t="s">
        <v>36</v>
      </c>
      <c r="AR80" s="25">
        <f t="shared" si="7"/>
        <v>77</v>
      </c>
      <c r="AS80" s="25"/>
      <c r="AT80" s="25"/>
      <c r="AU80" s="25" t="s">
        <v>3</v>
      </c>
      <c r="AV80" s="25" t="s">
        <v>37</v>
      </c>
    </row>
    <row r="81" spans="2:48" x14ac:dyDescent="0.25">
      <c r="B81" s="25">
        <f t="shared" si="1"/>
        <v>78</v>
      </c>
      <c r="C81" s="25"/>
      <c r="D81" s="26"/>
      <c r="E81" s="25" t="s">
        <v>3</v>
      </c>
      <c r="F81" s="25" t="s">
        <v>30</v>
      </c>
      <c r="H81" s="25">
        <f t="shared" si="2"/>
        <v>78</v>
      </c>
      <c r="I81" s="25" t="s">
        <v>70</v>
      </c>
      <c r="J81" s="25" t="s">
        <v>541</v>
      </c>
      <c r="K81" s="25" t="s">
        <v>3</v>
      </c>
      <c r="L81" s="25" t="s">
        <v>31</v>
      </c>
      <c r="N81" s="25">
        <f t="shared" si="3"/>
        <v>78</v>
      </c>
      <c r="O81" s="25"/>
      <c r="P81" s="25"/>
      <c r="Q81" s="25" t="s">
        <v>3</v>
      </c>
      <c r="R81" s="25" t="s">
        <v>32</v>
      </c>
      <c r="T81" s="25">
        <f t="shared" si="4"/>
        <v>78</v>
      </c>
      <c r="U81" s="25"/>
      <c r="V81" s="25"/>
      <c r="W81" s="25" t="s">
        <v>3</v>
      </c>
      <c r="X81" s="25" t="s">
        <v>33</v>
      </c>
      <c r="Z81" s="25">
        <f t="shared" ref="Z81:Z103" si="8">Z80+1</f>
        <v>78</v>
      </c>
      <c r="AA81" s="26"/>
      <c r="AB81" s="26"/>
      <c r="AC81" s="25" t="s">
        <v>3</v>
      </c>
      <c r="AD81" s="25" t="s">
        <v>34</v>
      </c>
      <c r="AF81" s="25">
        <f t="shared" si="5"/>
        <v>78</v>
      </c>
      <c r="AG81" s="25"/>
      <c r="AH81" s="25"/>
      <c r="AI81" s="25" t="s">
        <v>3</v>
      </c>
      <c r="AJ81" s="25" t="s">
        <v>35</v>
      </c>
      <c r="AL81" s="25">
        <f t="shared" si="6"/>
        <v>78</v>
      </c>
      <c r="AM81" s="25"/>
      <c r="AN81" s="25"/>
      <c r="AO81" s="25" t="s">
        <v>3</v>
      </c>
      <c r="AP81" s="25" t="s">
        <v>36</v>
      </c>
      <c r="AR81" s="25">
        <f t="shared" si="7"/>
        <v>78</v>
      </c>
      <c r="AS81" s="25"/>
      <c r="AT81" s="25"/>
      <c r="AU81" s="25" t="s">
        <v>3</v>
      </c>
      <c r="AV81" s="25" t="s">
        <v>37</v>
      </c>
    </row>
    <row r="82" spans="2:48" x14ac:dyDescent="0.25">
      <c r="B82" s="25">
        <f t="shared" si="1"/>
        <v>79</v>
      </c>
      <c r="C82" s="25"/>
      <c r="D82" s="26"/>
      <c r="E82" s="25" t="s">
        <v>3</v>
      </c>
      <c r="F82" s="25" t="s">
        <v>30</v>
      </c>
      <c r="H82" s="25">
        <f t="shared" si="2"/>
        <v>79</v>
      </c>
      <c r="I82" s="25" t="s">
        <v>266</v>
      </c>
      <c r="J82" s="25" t="s">
        <v>542</v>
      </c>
      <c r="K82" s="25" t="s">
        <v>3</v>
      </c>
      <c r="L82" s="25" t="s">
        <v>31</v>
      </c>
      <c r="N82" s="25">
        <f t="shared" si="3"/>
        <v>79</v>
      </c>
      <c r="O82" s="25"/>
      <c r="P82" s="25"/>
      <c r="Q82" s="25" t="s">
        <v>3</v>
      </c>
      <c r="R82" s="25" t="s">
        <v>32</v>
      </c>
      <c r="T82" s="25">
        <f t="shared" si="4"/>
        <v>79</v>
      </c>
      <c r="U82" s="25"/>
      <c r="V82" s="25"/>
      <c r="W82" s="25" t="s">
        <v>3</v>
      </c>
      <c r="X82" s="25" t="s">
        <v>33</v>
      </c>
      <c r="Z82" s="25">
        <f t="shared" si="8"/>
        <v>79</v>
      </c>
      <c r="AA82" s="26"/>
      <c r="AB82" s="26"/>
      <c r="AC82" s="25" t="s">
        <v>3</v>
      </c>
      <c r="AD82" s="25" t="s">
        <v>34</v>
      </c>
      <c r="AF82" s="25">
        <f t="shared" si="5"/>
        <v>79</v>
      </c>
      <c r="AG82" s="25"/>
      <c r="AH82" s="25"/>
      <c r="AI82" s="25" t="s">
        <v>3</v>
      </c>
      <c r="AJ82" s="25" t="s">
        <v>35</v>
      </c>
      <c r="AL82" s="25">
        <f t="shared" si="6"/>
        <v>79</v>
      </c>
      <c r="AM82" s="25"/>
      <c r="AN82" s="25"/>
      <c r="AO82" s="25" t="s">
        <v>3</v>
      </c>
      <c r="AP82" s="25" t="s">
        <v>36</v>
      </c>
      <c r="AR82" s="25">
        <f t="shared" si="7"/>
        <v>79</v>
      </c>
      <c r="AS82" s="25"/>
      <c r="AT82" s="25"/>
      <c r="AU82" s="25" t="s">
        <v>3</v>
      </c>
      <c r="AV82" s="25" t="s">
        <v>37</v>
      </c>
    </row>
    <row r="83" spans="2:48" x14ac:dyDescent="0.25">
      <c r="B83" s="25">
        <f t="shared" ref="B83" si="9">B82+1</f>
        <v>80</v>
      </c>
      <c r="C83" s="25"/>
      <c r="D83" s="26"/>
      <c r="E83" s="25" t="s">
        <v>3</v>
      </c>
      <c r="F83" s="25" t="s">
        <v>30</v>
      </c>
      <c r="H83" s="25">
        <f t="shared" si="2"/>
        <v>80</v>
      </c>
      <c r="I83" s="25"/>
      <c r="J83" s="25"/>
      <c r="K83" s="25" t="s">
        <v>3</v>
      </c>
      <c r="L83" s="25" t="s">
        <v>31</v>
      </c>
      <c r="N83" s="25">
        <f t="shared" si="3"/>
        <v>80</v>
      </c>
      <c r="O83" s="25"/>
      <c r="P83" s="25"/>
      <c r="Q83" s="25" t="s">
        <v>3</v>
      </c>
      <c r="R83" s="25" t="s">
        <v>32</v>
      </c>
      <c r="T83" s="25">
        <f t="shared" si="4"/>
        <v>80</v>
      </c>
      <c r="U83" s="25"/>
      <c r="V83" s="25"/>
      <c r="W83" s="25" t="s">
        <v>3</v>
      </c>
      <c r="X83" s="25" t="s">
        <v>33</v>
      </c>
      <c r="Z83" s="25">
        <f t="shared" si="8"/>
        <v>80</v>
      </c>
      <c r="AA83" s="26"/>
      <c r="AB83" s="26"/>
      <c r="AC83" s="25" t="s">
        <v>3</v>
      </c>
      <c r="AD83" s="25" t="s">
        <v>34</v>
      </c>
      <c r="AF83" s="25">
        <f>AF82+1</f>
        <v>80</v>
      </c>
      <c r="AG83" s="25"/>
      <c r="AH83" s="25"/>
      <c r="AI83" s="25" t="s">
        <v>3</v>
      </c>
      <c r="AJ83" s="25" t="s">
        <v>35</v>
      </c>
      <c r="AL83" s="25">
        <f t="shared" si="6"/>
        <v>80</v>
      </c>
      <c r="AM83" s="25"/>
      <c r="AN83" s="25"/>
      <c r="AO83" s="25" t="s">
        <v>3</v>
      </c>
      <c r="AP83" s="25" t="s">
        <v>36</v>
      </c>
      <c r="AR83" s="25">
        <f t="shared" si="7"/>
        <v>80</v>
      </c>
      <c r="AS83" s="25"/>
      <c r="AT83" s="25"/>
      <c r="AU83" s="25" t="s">
        <v>3</v>
      </c>
      <c r="AV83" s="25" t="s">
        <v>37</v>
      </c>
    </row>
    <row r="84" spans="2:48" ht="15.75" x14ac:dyDescent="0.25">
      <c r="B84" s="25">
        <f t="shared" si="1"/>
        <v>81</v>
      </c>
      <c r="C84" s="24" t="s">
        <v>234</v>
      </c>
      <c r="D84" s="26" t="s">
        <v>235</v>
      </c>
      <c r="E84" s="25" t="s">
        <v>23</v>
      </c>
      <c r="F84" s="25" t="s">
        <v>30</v>
      </c>
      <c r="H84" s="25">
        <f t="shared" si="2"/>
        <v>81</v>
      </c>
      <c r="I84" s="21" t="s">
        <v>108</v>
      </c>
      <c r="J84" s="26" t="s">
        <v>257</v>
      </c>
      <c r="K84" s="25" t="s">
        <v>23</v>
      </c>
      <c r="L84" s="25" t="s">
        <v>31</v>
      </c>
      <c r="N84" s="25">
        <f t="shared" si="3"/>
        <v>81</v>
      </c>
      <c r="O84" s="24" t="s">
        <v>158</v>
      </c>
      <c r="P84" s="26" t="s">
        <v>278</v>
      </c>
      <c r="Q84" s="25" t="s">
        <v>23</v>
      </c>
      <c r="R84" s="25" t="s">
        <v>32</v>
      </c>
      <c r="T84" s="25">
        <f t="shared" si="4"/>
        <v>81</v>
      </c>
      <c r="U84" s="24" t="s">
        <v>129</v>
      </c>
      <c r="V84" s="26" t="s">
        <v>294</v>
      </c>
      <c r="W84" s="25" t="s">
        <v>23</v>
      </c>
      <c r="X84" s="25" t="s">
        <v>33</v>
      </c>
      <c r="Z84" s="25">
        <f t="shared" si="8"/>
        <v>81</v>
      </c>
      <c r="AA84" s="31" t="s">
        <v>306</v>
      </c>
      <c r="AB84" s="26" t="s">
        <v>307</v>
      </c>
      <c r="AC84" s="25" t="s">
        <v>23</v>
      </c>
      <c r="AD84" s="25" t="s">
        <v>34</v>
      </c>
      <c r="AF84" s="25">
        <f t="shared" ref="AF84:AF103" si="10">AF83+1</f>
        <v>81</v>
      </c>
      <c r="AG84" s="23" t="s">
        <v>328</v>
      </c>
      <c r="AH84" s="26" t="s">
        <v>329</v>
      </c>
      <c r="AI84" s="25" t="s">
        <v>23</v>
      </c>
      <c r="AJ84" s="25" t="s">
        <v>35</v>
      </c>
      <c r="AL84" s="25">
        <f t="shared" si="6"/>
        <v>81</v>
      </c>
      <c r="AM84" s="28" t="s">
        <v>353</v>
      </c>
      <c r="AN84" s="26" t="s">
        <v>354</v>
      </c>
      <c r="AO84" s="25" t="s">
        <v>23</v>
      </c>
      <c r="AP84" s="25" t="s">
        <v>36</v>
      </c>
      <c r="AR84" s="25">
        <f t="shared" si="7"/>
        <v>81</v>
      </c>
      <c r="AS84" s="21" t="s">
        <v>375</v>
      </c>
      <c r="AT84" s="26" t="s">
        <v>43</v>
      </c>
      <c r="AU84" s="25" t="s">
        <v>23</v>
      </c>
      <c r="AV84" s="25" t="s">
        <v>37</v>
      </c>
    </row>
    <row r="85" spans="2:48" ht="15.75" x14ac:dyDescent="0.25">
      <c r="B85" s="25">
        <f t="shared" ref="B85:B103" si="11">B84+1</f>
        <v>82</v>
      </c>
      <c r="C85" s="24" t="s">
        <v>236</v>
      </c>
      <c r="D85" s="26" t="s">
        <v>237</v>
      </c>
      <c r="E85" s="25" t="s">
        <v>23</v>
      </c>
      <c r="F85" s="25" t="s">
        <v>30</v>
      </c>
      <c r="H85" s="25">
        <f t="shared" ref="H85:H103" si="12">H84+1</f>
        <v>82</v>
      </c>
      <c r="I85" s="21" t="s">
        <v>92</v>
      </c>
      <c r="J85" s="26" t="s">
        <v>258</v>
      </c>
      <c r="K85" s="25" t="s">
        <v>23</v>
      </c>
      <c r="L85" s="25" t="s">
        <v>31</v>
      </c>
      <c r="N85" s="25">
        <f t="shared" ref="N85:N103" si="13">N84+1</f>
        <v>82</v>
      </c>
      <c r="O85" s="24" t="s">
        <v>48</v>
      </c>
      <c r="P85" s="26" t="s">
        <v>279</v>
      </c>
      <c r="Q85" s="25" t="s">
        <v>23</v>
      </c>
      <c r="R85" s="25" t="s">
        <v>32</v>
      </c>
      <c r="T85" s="25">
        <f t="shared" ref="T85:T103" si="14">T84+1</f>
        <v>82</v>
      </c>
      <c r="U85" s="21" t="s">
        <v>50</v>
      </c>
      <c r="V85" s="26" t="s">
        <v>295</v>
      </c>
      <c r="W85" s="25" t="s">
        <v>23</v>
      </c>
      <c r="X85" s="25" t="s">
        <v>33</v>
      </c>
      <c r="Z85" s="25">
        <f t="shared" si="8"/>
        <v>82</v>
      </c>
      <c r="AA85" s="32" t="s">
        <v>308</v>
      </c>
      <c r="AB85" s="26" t="s">
        <v>309</v>
      </c>
      <c r="AC85" s="25" t="s">
        <v>23</v>
      </c>
      <c r="AD85" s="25" t="s">
        <v>34</v>
      </c>
      <c r="AF85" s="25">
        <f t="shared" si="10"/>
        <v>82</v>
      </c>
      <c r="AG85" s="29" t="s">
        <v>138</v>
      </c>
      <c r="AH85" s="26" t="s">
        <v>330</v>
      </c>
      <c r="AI85" s="25" t="s">
        <v>23</v>
      </c>
      <c r="AJ85" s="25" t="s">
        <v>35</v>
      </c>
      <c r="AL85" s="25">
        <f t="shared" ref="AL85:AL103" si="15">AL84+1</f>
        <v>82</v>
      </c>
      <c r="AM85" s="21" t="s">
        <v>355</v>
      </c>
      <c r="AN85" s="26" t="s">
        <v>356</v>
      </c>
      <c r="AO85" s="25" t="s">
        <v>23</v>
      </c>
      <c r="AP85" s="25" t="s">
        <v>36</v>
      </c>
      <c r="AR85" s="25">
        <f t="shared" ref="AR85:AR103" si="16">AR84+1</f>
        <v>82</v>
      </c>
      <c r="AS85" s="24" t="s">
        <v>318</v>
      </c>
      <c r="AT85" s="26" t="s">
        <v>363</v>
      </c>
      <c r="AU85" s="25" t="s">
        <v>23</v>
      </c>
      <c r="AV85" s="25" t="s">
        <v>37</v>
      </c>
    </row>
    <row r="86" spans="2:48" ht="15.75" x14ac:dyDescent="0.25">
      <c r="B86" s="25">
        <f t="shared" si="11"/>
        <v>83</v>
      </c>
      <c r="C86" s="23" t="s">
        <v>238</v>
      </c>
      <c r="D86" s="26" t="s">
        <v>185</v>
      </c>
      <c r="E86" s="25" t="s">
        <v>23</v>
      </c>
      <c r="F86" s="25" t="s">
        <v>30</v>
      </c>
      <c r="H86" s="25">
        <f t="shared" si="12"/>
        <v>83</v>
      </c>
      <c r="I86" s="27" t="s">
        <v>259</v>
      </c>
      <c r="J86" s="26" t="s">
        <v>250</v>
      </c>
      <c r="K86" s="25" t="s">
        <v>23</v>
      </c>
      <c r="L86" s="25" t="s">
        <v>31</v>
      </c>
      <c r="N86" s="25">
        <f t="shared" si="13"/>
        <v>83</v>
      </c>
      <c r="O86" s="28" t="s">
        <v>270</v>
      </c>
      <c r="P86" s="26" t="s">
        <v>280</v>
      </c>
      <c r="Q86" s="25" t="s">
        <v>23</v>
      </c>
      <c r="R86" s="25" t="s">
        <v>32</v>
      </c>
      <c r="T86" s="25">
        <f t="shared" si="14"/>
        <v>83</v>
      </c>
      <c r="U86" s="24" t="s">
        <v>112</v>
      </c>
      <c r="V86" s="26" t="s">
        <v>296</v>
      </c>
      <c r="W86" s="25" t="s">
        <v>23</v>
      </c>
      <c r="X86" s="25" t="s">
        <v>33</v>
      </c>
      <c r="Z86" s="25">
        <f t="shared" si="8"/>
        <v>83</v>
      </c>
      <c r="AA86" s="33" t="s">
        <v>310</v>
      </c>
      <c r="AB86" s="26" t="s">
        <v>311</v>
      </c>
      <c r="AC86" s="25" t="s">
        <v>23</v>
      </c>
      <c r="AD86" s="25" t="s">
        <v>34</v>
      </c>
      <c r="AF86" s="25">
        <f t="shared" si="10"/>
        <v>83</v>
      </c>
      <c r="AG86" s="24" t="s">
        <v>314</v>
      </c>
      <c r="AH86" s="26" t="s">
        <v>331</v>
      </c>
      <c r="AI86" s="25" t="s">
        <v>23</v>
      </c>
      <c r="AJ86" s="25" t="s">
        <v>35</v>
      </c>
      <c r="AL86" s="25">
        <f t="shared" si="15"/>
        <v>83</v>
      </c>
      <c r="AM86" s="21" t="s">
        <v>357</v>
      </c>
      <c r="AN86" s="26" t="s">
        <v>358</v>
      </c>
      <c r="AO86" s="25" t="s">
        <v>23</v>
      </c>
      <c r="AP86" s="25" t="s">
        <v>36</v>
      </c>
      <c r="AR86" s="25">
        <f t="shared" si="16"/>
        <v>83</v>
      </c>
      <c r="AS86" s="30" t="s">
        <v>376</v>
      </c>
      <c r="AT86" s="26" t="s">
        <v>377</v>
      </c>
      <c r="AU86" s="25" t="s">
        <v>23</v>
      </c>
      <c r="AV86" s="25" t="s">
        <v>37</v>
      </c>
    </row>
    <row r="87" spans="2:48" ht="15.75" x14ac:dyDescent="0.25">
      <c r="B87" s="25">
        <f t="shared" si="11"/>
        <v>84</v>
      </c>
      <c r="C87" s="23" t="s">
        <v>239</v>
      </c>
      <c r="D87" s="26" t="s">
        <v>240</v>
      </c>
      <c r="E87" s="25" t="s">
        <v>23</v>
      </c>
      <c r="F87" s="25" t="s">
        <v>30</v>
      </c>
      <c r="H87" s="25">
        <f t="shared" si="12"/>
        <v>84</v>
      </c>
      <c r="I87" s="27" t="s">
        <v>260</v>
      </c>
      <c r="J87" s="26" t="s">
        <v>216</v>
      </c>
      <c r="K87" s="25" t="s">
        <v>23</v>
      </c>
      <c r="L87" s="25" t="s">
        <v>31</v>
      </c>
      <c r="N87" s="25">
        <f t="shared" si="13"/>
        <v>84</v>
      </c>
      <c r="O87" s="24" t="s">
        <v>158</v>
      </c>
      <c r="P87" s="26" t="s">
        <v>281</v>
      </c>
      <c r="Q87" s="25" t="s">
        <v>23</v>
      </c>
      <c r="R87" s="25" t="s">
        <v>32</v>
      </c>
      <c r="T87" s="25">
        <f t="shared" si="14"/>
        <v>84</v>
      </c>
      <c r="U87" s="21" t="s">
        <v>44</v>
      </c>
      <c r="V87" s="26" t="s">
        <v>297</v>
      </c>
      <c r="W87" s="25" t="s">
        <v>23</v>
      </c>
      <c r="X87" s="25" t="s">
        <v>33</v>
      </c>
      <c r="Z87" s="25">
        <f t="shared" si="8"/>
        <v>84</v>
      </c>
      <c r="AA87" s="34" t="s">
        <v>312</v>
      </c>
      <c r="AB87" s="26" t="s">
        <v>313</v>
      </c>
      <c r="AC87" s="25" t="s">
        <v>23</v>
      </c>
      <c r="AD87" s="25" t="s">
        <v>34</v>
      </c>
      <c r="AF87" s="25">
        <f t="shared" si="10"/>
        <v>84</v>
      </c>
      <c r="AG87" s="38" t="s">
        <v>332</v>
      </c>
      <c r="AH87" s="26" t="s">
        <v>333</v>
      </c>
      <c r="AI87" s="25" t="s">
        <v>23</v>
      </c>
      <c r="AJ87" s="25" t="s">
        <v>35</v>
      </c>
      <c r="AL87" s="25">
        <f t="shared" si="15"/>
        <v>84</v>
      </c>
      <c r="AM87" s="24" t="s">
        <v>359</v>
      </c>
      <c r="AN87" s="26" t="s">
        <v>360</v>
      </c>
      <c r="AO87" s="25" t="s">
        <v>23</v>
      </c>
      <c r="AP87" s="25" t="s">
        <v>36</v>
      </c>
      <c r="AR87" s="25">
        <f t="shared" si="16"/>
        <v>84</v>
      </c>
      <c r="AS87" s="23" t="s">
        <v>378</v>
      </c>
      <c r="AT87" s="26" t="s">
        <v>350</v>
      </c>
      <c r="AU87" s="25" t="s">
        <v>23</v>
      </c>
      <c r="AV87" s="25" t="s">
        <v>37</v>
      </c>
    </row>
    <row r="88" spans="2:48" ht="15.75" x14ac:dyDescent="0.25">
      <c r="B88" s="25">
        <f t="shared" si="11"/>
        <v>85</v>
      </c>
      <c r="C88" s="24" t="s">
        <v>241</v>
      </c>
      <c r="D88" s="26" t="s">
        <v>242</v>
      </c>
      <c r="E88" s="25" t="s">
        <v>23</v>
      </c>
      <c r="F88" s="25" t="s">
        <v>30</v>
      </c>
      <c r="H88" s="25">
        <f t="shared" si="12"/>
        <v>85</v>
      </c>
      <c r="I88" s="24" t="s">
        <v>261</v>
      </c>
      <c r="J88" s="26" t="s">
        <v>262</v>
      </c>
      <c r="K88" s="25" t="s">
        <v>23</v>
      </c>
      <c r="L88" s="25" t="s">
        <v>31</v>
      </c>
      <c r="N88" s="25">
        <f t="shared" si="13"/>
        <v>85</v>
      </c>
      <c r="O88" s="24" t="s">
        <v>282</v>
      </c>
      <c r="P88" s="26" t="s">
        <v>283</v>
      </c>
      <c r="Q88" s="25" t="s">
        <v>23</v>
      </c>
      <c r="R88" s="25" t="s">
        <v>32</v>
      </c>
      <c r="T88" s="25">
        <f t="shared" si="14"/>
        <v>85</v>
      </c>
      <c r="U88" s="30" t="s">
        <v>298</v>
      </c>
      <c r="V88" s="26" t="s">
        <v>299</v>
      </c>
      <c r="W88" s="25" t="s">
        <v>23</v>
      </c>
      <c r="X88" s="25" t="s">
        <v>33</v>
      </c>
      <c r="Z88" s="25">
        <f t="shared" si="8"/>
        <v>85</v>
      </c>
      <c r="AA88" s="32" t="s">
        <v>310</v>
      </c>
      <c r="AB88" s="26" t="s">
        <v>240</v>
      </c>
      <c r="AC88" s="25" t="s">
        <v>23</v>
      </c>
      <c r="AD88" s="25" t="s">
        <v>34</v>
      </c>
      <c r="AF88" s="25">
        <f t="shared" si="10"/>
        <v>85</v>
      </c>
      <c r="AG88" s="29" t="s">
        <v>334</v>
      </c>
      <c r="AH88" s="26" t="s">
        <v>335</v>
      </c>
      <c r="AI88" s="25" t="s">
        <v>23</v>
      </c>
      <c r="AJ88" s="25" t="s">
        <v>35</v>
      </c>
      <c r="AL88" s="25">
        <f t="shared" si="15"/>
        <v>85</v>
      </c>
      <c r="AM88" s="21" t="s">
        <v>342</v>
      </c>
      <c r="AN88" s="26" t="s">
        <v>361</v>
      </c>
      <c r="AO88" s="25" t="s">
        <v>23</v>
      </c>
      <c r="AP88" s="25" t="s">
        <v>36</v>
      </c>
      <c r="AR88" s="25">
        <f t="shared" si="16"/>
        <v>85</v>
      </c>
      <c r="AS88" s="22" t="s">
        <v>379</v>
      </c>
      <c r="AT88" s="26" t="s">
        <v>380</v>
      </c>
      <c r="AU88" s="25" t="s">
        <v>23</v>
      </c>
      <c r="AV88" s="25" t="s">
        <v>37</v>
      </c>
    </row>
    <row r="89" spans="2:48" ht="15.75" x14ac:dyDescent="0.25">
      <c r="B89" s="25">
        <f t="shared" si="11"/>
        <v>86</v>
      </c>
      <c r="C89" s="22" t="s">
        <v>243</v>
      </c>
      <c r="D89" s="26" t="s">
        <v>244</v>
      </c>
      <c r="E89" s="25" t="s">
        <v>23</v>
      </c>
      <c r="F89" s="25" t="s">
        <v>30</v>
      </c>
      <c r="H89" s="25">
        <f t="shared" si="12"/>
        <v>86</v>
      </c>
      <c r="I89" s="21" t="s">
        <v>263</v>
      </c>
      <c r="J89" s="26" t="s">
        <v>264</v>
      </c>
      <c r="K89" s="25" t="s">
        <v>23</v>
      </c>
      <c r="L89" s="25" t="s">
        <v>31</v>
      </c>
      <c r="N89" s="25">
        <f t="shared" si="13"/>
        <v>86</v>
      </c>
      <c r="O89" s="24" t="s">
        <v>266</v>
      </c>
      <c r="P89" s="26" t="s">
        <v>284</v>
      </c>
      <c r="Q89" s="25" t="s">
        <v>23</v>
      </c>
      <c r="R89" s="25" t="s">
        <v>32</v>
      </c>
      <c r="T89" s="25">
        <f t="shared" si="14"/>
        <v>86</v>
      </c>
      <c r="U89" s="21" t="s">
        <v>300</v>
      </c>
      <c r="V89" s="26" t="s">
        <v>301</v>
      </c>
      <c r="W89" s="25" t="s">
        <v>23</v>
      </c>
      <c r="X89" s="25" t="s">
        <v>33</v>
      </c>
      <c r="Z89" s="25">
        <f t="shared" si="8"/>
        <v>86</v>
      </c>
      <c r="AA89" s="34" t="s">
        <v>314</v>
      </c>
      <c r="AB89" s="26" t="s">
        <v>315</v>
      </c>
      <c r="AC89" s="25" t="s">
        <v>23</v>
      </c>
      <c r="AD89" s="25" t="s">
        <v>34</v>
      </c>
      <c r="AF89" s="25">
        <f t="shared" si="10"/>
        <v>86</v>
      </c>
      <c r="AG89" s="21" t="s">
        <v>336</v>
      </c>
      <c r="AH89" s="26" t="s">
        <v>337</v>
      </c>
      <c r="AI89" s="25" t="s">
        <v>23</v>
      </c>
      <c r="AJ89" s="25" t="s">
        <v>35</v>
      </c>
      <c r="AL89" s="25">
        <f t="shared" si="15"/>
        <v>86</v>
      </c>
      <c r="AM89" s="24" t="s">
        <v>362</v>
      </c>
      <c r="AN89" s="26" t="s">
        <v>363</v>
      </c>
      <c r="AO89" s="25" t="s">
        <v>23</v>
      </c>
      <c r="AP89" s="25" t="s">
        <v>36</v>
      </c>
      <c r="AR89" s="25">
        <f t="shared" si="16"/>
        <v>86</v>
      </c>
      <c r="AS89" s="26"/>
      <c r="AT89" s="26"/>
      <c r="AU89" s="25" t="s">
        <v>23</v>
      </c>
      <c r="AV89" s="25" t="s">
        <v>37</v>
      </c>
    </row>
    <row r="90" spans="2:48" ht="15.75" x14ac:dyDescent="0.25">
      <c r="B90" s="25">
        <f t="shared" si="11"/>
        <v>87</v>
      </c>
      <c r="C90" s="24" t="s">
        <v>245</v>
      </c>
      <c r="D90" s="26" t="s">
        <v>246</v>
      </c>
      <c r="E90" s="25" t="s">
        <v>23</v>
      </c>
      <c r="F90" s="25" t="s">
        <v>30</v>
      </c>
      <c r="H90" s="25">
        <f t="shared" si="12"/>
        <v>87</v>
      </c>
      <c r="I90" s="28" t="s">
        <v>250</v>
      </c>
      <c r="J90" s="26" t="s">
        <v>265</v>
      </c>
      <c r="K90" s="25" t="s">
        <v>23</v>
      </c>
      <c r="L90" s="25" t="s">
        <v>31</v>
      </c>
      <c r="N90" s="25">
        <f t="shared" si="13"/>
        <v>87</v>
      </c>
      <c r="O90" s="24" t="s">
        <v>50</v>
      </c>
      <c r="P90" s="26" t="s">
        <v>285</v>
      </c>
      <c r="Q90" s="25" t="s">
        <v>23</v>
      </c>
      <c r="R90" s="25" t="s">
        <v>32</v>
      </c>
      <c r="T90" s="25">
        <f t="shared" si="14"/>
        <v>87</v>
      </c>
      <c r="U90" s="22" t="s">
        <v>263</v>
      </c>
      <c r="V90" s="26" t="s">
        <v>302</v>
      </c>
      <c r="W90" s="25" t="s">
        <v>23</v>
      </c>
      <c r="X90" s="25" t="s">
        <v>33</v>
      </c>
      <c r="Z90" s="25">
        <f t="shared" si="8"/>
        <v>87</v>
      </c>
      <c r="AA90" s="35" t="s">
        <v>316</v>
      </c>
      <c r="AB90" s="26" t="s">
        <v>317</v>
      </c>
      <c r="AC90" s="25" t="s">
        <v>23</v>
      </c>
      <c r="AD90" s="25" t="s">
        <v>34</v>
      </c>
      <c r="AF90" s="25">
        <f t="shared" si="10"/>
        <v>87</v>
      </c>
      <c r="AG90" s="21" t="s">
        <v>338</v>
      </c>
      <c r="AH90" s="26" t="s">
        <v>339</v>
      </c>
      <c r="AI90" s="25" t="s">
        <v>23</v>
      </c>
      <c r="AJ90" s="25" t="s">
        <v>35</v>
      </c>
      <c r="AL90" s="25">
        <f t="shared" si="15"/>
        <v>87</v>
      </c>
      <c r="AM90" s="21" t="s">
        <v>364</v>
      </c>
      <c r="AN90" s="26" t="s">
        <v>365</v>
      </c>
      <c r="AO90" s="25" t="s">
        <v>23</v>
      </c>
      <c r="AP90" s="25" t="s">
        <v>36</v>
      </c>
      <c r="AR90" s="25">
        <f t="shared" si="16"/>
        <v>87</v>
      </c>
      <c r="AS90" s="26"/>
      <c r="AT90" s="26"/>
      <c r="AU90" s="25" t="s">
        <v>23</v>
      </c>
      <c r="AV90" s="25" t="s">
        <v>37</v>
      </c>
    </row>
    <row r="91" spans="2:48" ht="15.75" x14ac:dyDescent="0.25">
      <c r="B91" s="25">
        <f t="shared" si="11"/>
        <v>88</v>
      </c>
      <c r="C91" s="21" t="s">
        <v>247</v>
      </c>
      <c r="D91" s="26" t="s">
        <v>248</v>
      </c>
      <c r="E91" s="25" t="s">
        <v>23</v>
      </c>
      <c r="F91" s="25" t="s">
        <v>30</v>
      </c>
      <c r="H91" s="25">
        <f t="shared" si="12"/>
        <v>88</v>
      </c>
      <c r="I91" s="24" t="s">
        <v>266</v>
      </c>
      <c r="J91" s="26" t="s">
        <v>267</v>
      </c>
      <c r="K91" s="25" t="s">
        <v>23</v>
      </c>
      <c r="L91" s="25" t="s">
        <v>31</v>
      </c>
      <c r="N91" s="25">
        <f t="shared" si="13"/>
        <v>88</v>
      </c>
      <c r="O91" s="24" t="s">
        <v>275</v>
      </c>
      <c r="P91" s="26" t="s">
        <v>286</v>
      </c>
      <c r="Q91" s="25" t="s">
        <v>23</v>
      </c>
      <c r="R91" s="25" t="s">
        <v>32</v>
      </c>
      <c r="T91" s="25">
        <f t="shared" si="14"/>
        <v>88</v>
      </c>
      <c r="U91" s="24" t="s">
        <v>303</v>
      </c>
      <c r="V91" s="26" t="s">
        <v>304</v>
      </c>
      <c r="W91" s="25" t="s">
        <v>23</v>
      </c>
      <c r="X91" s="25" t="s">
        <v>33</v>
      </c>
      <c r="Z91" s="25">
        <f t="shared" si="8"/>
        <v>88</v>
      </c>
      <c r="AA91" s="34" t="s">
        <v>318</v>
      </c>
      <c r="AB91" s="26" t="s">
        <v>319</v>
      </c>
      <c r="AC91" s="25" t="s">
        <v>23</v>
      </c>
      <c r="AD91" s="25" t="s">
        <v>34</v>
      </c>
      <c r="AF91" s="25">
        <f t="shared" si="10"/>
        <v>88</v>
      </c>
      <c r="AG91" s="24" t="s">
        <v>340</v>
      </c>
      <c r="AH91" s="26" t="s">
        <v>341</v>
      </c>
      <c r="AI91" s="25" t="s">
        <v>23</v>
      </c>
      <c r="AJ91" s="25" t="s">
        <v>35</v>
      </c>
      <c r="AL91" s="25">
        <f t="shared" si="15"/>
        <v>88</v>
      </c>
      <c r="AM91" s="21" t="s">
        <v>366</v>
      </c>
      <c r="AN91" s="26" t="s">
        <v>367</v>
      </c>
      <c r="AO91" s="25" t="s">
        <v>23</v>
      </c>
      <c r="AP91" s="25" t="s">
        <v>36</v>
      </c>
      <c r="AR91" s="25">
        <f t="shared" si="16"/>
        <v>88</v>
      </c>
      <c r="AS91" s="26"/>
      <c r="AT91" s="26"/>
      <c r="AU91" s="25" t="s">
        <v>23</v>
      </c>
      <c r="AV91" s="25" t="s">
        <v>37</v>
      </c>
    </row>
    <row r="92" spans="2:48" ht="15.75" x14ac:dyDescent="0.25">
      <c r="B92" s="25">
        <f t="shared" si="11"/>
        <v>89</v>
      </c>
      <c r="C92" s="22" t="s">
        <v>249</v>
      </c>
      <c r="D92" s="26" t="s">
        <v>250</v>
      </c>
      <c r="E92" s="25" t="s">
        <v>23</v>
      </c>
      <c r="F92" s="25" t="s">
        <v>30</v>
      </c>
      <c r="H92" s="25">
        <f t="shared" si="12"/>
        <v>89</v>
      </c>
      <c r="I92" s="24" t="s">
        <v>268</v>
      </c>
      <c r="J92" s="26" t="s">
        <v>269</v>
      </c>
      <c r="K92" s="25" t="s">
        <v>23</v>
      </c>
      <c r="L92" s="25" t="s">
        <v>31</v>
      </c>
      <c r="N92" s="25">
        <f t="shared" si="13"/>
        <v>89</v>
      </c>
      <c r="O92" s="28" t="s">
        <v>287</v>
      </c>
      <c r="P92" s="26" t="s">
        <v>254</v>
      </c>
      <c r="Q92" s="25" t="s">
        <v>23</v>
      </c>
      <c r="R92" s="25" t="s">
        <v>32</v>
      </c>
      <c r="T92" s="25">
        <f t="shared" si="14"/>
        <v>89</v>
      </c>
      <c r="U92" s="21" t="s">
        <v>305</v>
      </c>
      <c r="V92" s="26" t="s">
        <v>291</v>
      </c>
      <c r="W92" s="25" t="s">
        <v>23</v>
      </c>
      <c r="X92" s="25" t="s">
        <v>33</v>
      </c>
      <c r="Z92" s="25">
        <f t="shared" si="8"/>
        <v>89</v>
      </c>
      <c r="AA92" s="32" t="s">
        <v>198</v>
      </c>
      <c r="AB92" s="26" t="s">
        <v>320</v>
      </c>
      <c r="AC92" s="25" t="s">
        <v>23</v>
      </c>
      <c r="AD92" s="25" t="s">
        <v>34</v>
      </c>
      <c r="AF92" s="25">
        <f t="shared" si="10"/>
        <v>89</v>
      </c>
      <c r="AG92" s="24" t="s">
        <v>342</v>
      </c>
      <c r="AH92" s="26" t="s">
        <v>343</v>
      </c>
      <c r="AI92" s="25" t="s">
        <v>23</v>
      </c>
      <c r="AJ92" s="25" t="s">
        <v>35</v>
      </c>
      <c r="AL92" s="25">
        <f t="shared" si="15"/>
        <v>89</v>
      </c>
      <c r="AM92" s="24" t="s">
        <v>368</v>
      </c>
      <c r="AN92" s="26" t="s">
        <v>242</v>
      </c>
      <c r="AO92" s="25" t="s">
        <v>23</v>
      </c>
      <c r="AP92" s="25" t="s">
        <v>36</v>
      </c>
      <c r="AR92" s="25">
        <f t="shared" si="16"/>
        <v>89</v>
      </c>
      <c r="AS92" s="26"/>
      <c r="AT92" s="26"/>
      <c r="AU92" s="25" t="s">
        <v>23</v>
      </c>
      <c r="AV92" s="25" t="s">
        <v>37</v>
      </c>
    </row>
    <row r="93" spans="2:48" ht="15.75" x14ac:dyDescent="0.25">
      <c r="B93" s="25">
        <f t="shared" si="11"/>
        <v>90</v>
      </c>
      <c r="C93" s="21" t="s">
        <v>236</v>
      </c>
      <c r="D93" s="26" t="s">
        <v>251</v>
      </c>
      <c r="E93" s="25" t="s">
        <v>23</v>
      </c>
      <c r="F93" s="25" t="s">
        <v>30</v>
      </c>
      <c r="H93" s="25">
        <f t="shared" si="12"/>
        <v>90</v>
      </c>
      <c r="I93" s="28" t="s">
        <v>270</v>
      </c>
      <c r="J93" s="26" t="s">
        <v>271</v>
      </c>
      <c r="K93" s="25" t="s">
        <v>23</v>
      </c>
      <c r="L93" s="25" t="s">
        <v>31</v>
      </c>
      <c r="N93" s="25">
        <f t="shared" si="13"/>
        <v>90</v>
      </c>
      <c r="O93" s="24" t="s">
        <v>288</v>
      </c>
      <c r="P93" s="26" t="s">
        <v>289</v>
      </c>
      <c r="Q93" s="25" t="s">
        <v>23</v>
      </c>
      <c r="R93" s="25" t="s">
        <v>32</v>
      </c>
      <c r="T93" s="25">
        <f t="shared" si="14"/>
        <v>90</v>
      </c>
      <c r="U93" s="26"/>
      <c r="V93" s="26"/>
      <c r="W93" s="25" t="s">
        <v>23</v>
      </c>
      <c r="X93" s="25" t="s">
        <v>33</v>
      </c>
      <c r="Z93" s="25">
        <f t="shared" si="8"/>
        <v>90</v>
      </c>
      <c r="AA93" s="34" t="s">
        <v>321</v>
      </c>
      <c r="AB93" s="26" t="s">
        <v>322</v>
      </c>
      <c r="AC93" s="25" t="s">
        <v>23</v>
      </c>
      <c r="AD93" s="25" t="s">
        <v>34</v>
      </c>
      <c r="AF93" s="25">
        <f t="shared" si="10"/>
        <v>90</v>
      </c>
      <c r="AG93" s="21" t="s">
        <v>306</v>
      </c>
      <c r="AH93" s="26" t="s">
        <v>344</v>
      </c>
      <c r="AI93" s="25" t="s">
        <v>23</v>
      </c>
      <c r="AJ93" s="25" t="s">
        <v>35</v>
      </c>
      <c r="AL93" s="25">
        <f t="shared" si="15"/>
        <v>90</v>
      </c>
      <c r="AM93" s="24" t="s">
        <v>369</v>
      </c>
      <c r="AN93" s="26" t="s">
        <v>309</v>
      </c>
      <c r="AO93" s="25" t="s">
        <v>23</v>
      </c>
      <c r="AP93" s="25" t="s">
        <v>36</v>
      </c>
      <c r="AR93" s="25">
        <f t="shared" si="16"/>
        <v>90</v>
      </c>
      <c r="AS93" s="26"/>
      <c r="AT93" s="26"/>
      <c r="AU93" s="25" t="s">
        <v>23</v>
      </c>
      <c r="AV93" s="25" t="s">
        <v>37</v>
      </c>
    </row>
    <row r="94" spans="2:48" ht="15.75" x14ac:dyDescent="0.25">
      <c r="B94" s="25">
        <f t="shared" si="11"/>
        <v>91</v>
      </c>
      <c r="C94" s="24" t="s">
        <v>236</v>
      </c>
      <c r="D94" s="26" t="s">
        <v>252</v>
      </c>
      <c r="E94" s="25" t="s">
        <v>23</v>
      </c>
      <c r="F94" s="25" t="s">
        <v>30</v>
      </c>
      <c r="H94" s="25">
        <f t="shared" si="12"/>
        <v>91</v>
      </c>
      <c r="I94" s="28" t="s">
        <v>44</v>
      </c>
      <c r="J94" s="26" t="s">
        <v>272</v>
      </c>
      <c r="K94" s="25" t="s">
        <v>23</v>
      </c>
      <c r="L94" s="25" t="s">
        <v>31</v>
      </c>
      <c r="N94" s="25">
        <f t="shared" si="13"/>
        <v>91</v>
      </c>
      <c r="O94" s="24" t="s">
        <v>241</v>
      </c>
      <c r="P94" s="26" t="s">
        <v>216</v>
      </c>
      <c r="Q94" s="25" t="s">
        <v>23</v>
      </c>
      <c r="R94" s="25" t="s">
        <v>32</v>
      </c>
      <c r="T94" s="25">
        <f t="shared" si="14"/>
        <v>91</v>
      </c>
      <c r="U94" s="26"/>
      <c r="V94" s="26"/>
      <c r="W94" s="25" t="s">
        <v>23</v>
      </c>
      <c r="X94" s="25" t="s">
        <v>33</v>
      </c>
      <c r="Z94" s="25">
        <f t="shared" si="8"/>
        <v>91</v>
      </c>
      <c r="AA94" s="34" t="s">
        <v>323</v>
      </c>
      <c r="AB94" s="26" t="s">
        <v>324</v>
      </c>
      <c r="AC94" s="25" t="s">
        <v>23</v>
      </c>
      <c r="AD94" s="25" t="s">
        <v>34</v>
      </c>
      <c r="AF94" s="25">
        <f t="shared" si="10"/>
        <v>91</v>
      </c>
      <c r="AG94" s="29" t="s">
        <v>345</v>
      </c>
      <c r="AH94" s="26" t="s">
        <v>346</v>
      </c>
      <c r="AI94" s="25" t="s">
        <v>23</v>
      </c>
      <c r="AJ94" s="25" t="s">
        <v>35</v>
      </c>
      <c r="AL94" s="25">
        <f t="shared" si="15"/>
        <v>91</v>
      </c>
      <c r="AM94" s="23" t="s">
        <v>370</v>
      </c>
      <c r="AN94" s="26" t="s">
        <v>350</v>
      </c>
      <c r="AO94" s="25" t="s">
        <v>23</v>
      </c>
      <c r="AP94" s="25" t="s">
        <v>36</v>
      </c>
      <c r="AR94" s="25">
        <f t="shared" si="16"/>
        <v>91</v>
      </c>
      <c r="AS94" s="26"/>
      <c r="AT94" s="26"/>
      <c r="AU94" s="25" t="s">
        <v>23</v>
      </c>
      <c r="AV94" s="25" t="s">
        <v>37</v>
      </c>
    </row>
    <row r="95" spans="2:48" ht="15.75" x14ac:dyDescent="0.25">
      <c r="B95" s="25">
        <f t="shared" si="11"/>
        <v>92</v>
      </c>
      <c r="C95" s="23" t="s">
        <v>253</v>
      </c>
      <c r="D95" s="26" t="s">
        <v>254</v>
      </c>
      <c r="E95" s="25" t="s">
        <v>23</v>
      </c>
      <c r="F95" s="25" t="s">
        <v>30</v>
      </c>
      <c r="H95" s="25">
        <f t="shared" si="12"/>
        <v>92</v>
      </c>
      <c r="I95" s="24" t="s">
        <v>273</v>
      </c>
      <c r="J95" s="26" t="s">
        <v>274</v>
      </c>
      <c r="K95" s="25" t="s">
        <v>23</v>
      </c>
      <c r="L95" s="25" t="s">
        <v>31</v>
      </c>
      <c r="N95" s="25">
        <f t="shared" si="13"/>
        <v>92</v>
      </c>
      <c r="O95" s="21" t="s">
        <v>290</v>
      </c>
      <c r="P95" s="26" t="s">
        <v>291</v>
      </c>
      <c r="Q95" s="25" t="s">
        <v>23</v>
      </c>
      <c r="R95" s="25" t="s">
        <v>32</v>
      </c>
      <c r="T95" s="25">
        <f t="shared" si="14"/>
        <v>92</v>
      </c>
      <c r="U95" s="26"/>
      <c r="V95" s="26"/>
      <c r="W95" s="25" t="s">
        <v>23</v>
      </c>
      <c r="X95" s="25" t="s">
        <v>33</v>
      </c>
      <c r="Z95" s="25">
        <f t="shared" si="8"/>
        <v>92</v>
      </c>
      <c r="AA95" s="35" t="s">
        <v>325</v>
      </c>
      <c r="AB95" s="26" t="s">
        <v>326</v>
      </c>
      <c r="AC95" s="25" t="s">
        <v>23</v>
      </c>
      <c r="AD95" s="25" t="s">
        <v>34</v>
      </c>
      <c r="AF95" s="25">
        <f t="shared" si="10"/>
        <v>92</v>
      </c>
      <c r="AG95" s="24" t="s">
        <v>347</v>
      </c>
      <c r="AH95" s="26" t="s">
        <v>348</v>
      </c>
      <c r="AI95" s="25" t="s">
        <v>23</v>
      </c>
      <c r="AJ95" s="25" t="s">
        <v>35</v>
      </c>
      <c r="AL95" s="25">
        <f t="shared" si="15"/>
        <v>92</v>
      </c>
      <c r="AM95" s="23" t="s">
        <v>371</v>
      </c>
      <c r="AN95" s="26" t="s">
        <v>372</v>
      </c>
      <c r="AO95" s="25" t="s">
        <v>23</v>
      </c>
      <c r="AP95" s="25" t="s">
        <v>36</v>
      </c>
      <c r="AR95" s="25">
        <f t="shared" si="16"/>
        <v>92</v>
      </c>
      <c r="AS95" s="26"/>
      <c r="AT95" s="26"/>
      <c r="AU95" s="25" t="s">
        <v>23</v>
      </c>
      <c r="AV95" s="25" t="s">
        <v>37</v>
      </c>
    </row>
    <row r="96" spans="2:48" ht="15.75" x14ac:dyDescent="0.25">
      <c r="B96" s="25">
        <f t="shared" si="11"/>
        <v>93</v>
      </c>
      <c r="C96" s="24" t="s">
        <v>255</v>
      </c>
      <c r="D96" s="26" t="s">
        <v>256</v>
      </c>
      <c r="E96" s="25" t="s">
        <v>23</v>
      </c>
      <c r="F96" s="25" t="s">
        <v>30</v>
      </c>
      <c r="H96" s="25">
        <f t="shared" si="12"/>
        <v>93</v>
      </c>
      <c r="I96" s="24" t="s">
        <v>275</v>
      </c>
      <c r="J96" s="26" t="s">
        <v>276</v>
      </c>
      <c r="K96" s="25" t="s">
        <v>23</v>
      </c>
      <c r="L96" s="25" t="s">
        <v>31</v>
      </c>
      <c r="N96" s="25">
        <f t="shared" si="13"/>
        <v>93</v>
      </c>
      <c r="O96" s="29" t="s">
        <v>292</v>
      </c>
      <c r="P96" s="26" t="s">
        <v>293</v>
      </c>
      <c r="Q96" s="25" t="s">
        <v>23</v>
      </c>
      <c r="R96" s="25" t="s">
        <v>32</v>
      </c>
      <c r="T96" s="25">
        <f t="shared" si="14"/>
        <v>93</v>
      </c>
      <c r="U96" s="26"/>
      <c r="V96" s="26"/>
      <c r="W96" s="25" t="s">
        <v>23</v>
      </c>
      <c r="X96" s="25" t="s">
        <v>33</v>
      </c>
      <c r="Z96" s="25">
        <f t="shared" si="8"/>
        <v>93</v>
      </c>
      <c r="AA96" s="36" t="s">
        <v>327</v>
      </c>
      <c r="AB96" s="26" t="s">
        <v>310</v>
      </c>
      <c r="AC96" s="25" t="s">
        <v>23</v>
      </c>
      <c r="AD96" s="25" t="s">
        <v>34</v>
      </c>
      <c r="AF96" s="25">
        <f t="shared" si="10"/>
        <v>93</v>
      </c>
      <c r="AG96" s="39" t="s">
        <v>349</v>
      </c>
      <c r="AH96" s="26" t="s">
        <v>350</v>
      </c>
      <c r="AI96" s="25" t="s">
        <v>23</v>
      </c>
      <c r="AJ96" s="25" t="s">
        <v>35</v>
      </c>
      <c r="AL96" s="25">
        <f t="shared" si="15"/>
        <v>93</v>
      </c>
      <c r="AM96" s="24" t="s">
        <v>373</v>
      </c>
      <c r="AN96" s="26" t="s">
        <v>374</v>
      </c>
      <c r="AO96" s="25" t="s">
        <v>23</v>
      </c>
      <c r="AP96" s="25" t="s">
        <v>36</v>
      </c>
      <c r="AR96" s="25">
        <f t="shared" si="16"/>
        <v>93</v>
      </c>
      <c r="AS96" s="26"/>
      <c r="AT96" s="26"/>
      <c r="AU96" s="25" t="s">
        <v>23</v>
      </c>
      <c r="AV96" s="25" t="s">
        <v>37</v>
      </c>
    </row>
    <row r="97" spans="2:48" ht="15.75" x14ac:dyDescent="0.25">
      <c r="B97" s="25">
        <f t="shared" si="11"/>
        <v>94</v>
      </c>
      <c r="C97" s="25"/>
      <c r="D97" s="26"/>
      <c r="E97" s="25" t="s">
        <v>23</v>
      </c>
      <c r="F97" s="25" t="s">
        <v>30</v>
      </c>
      <c r="H97" s="25">
        <f t="shared" si="12"/>
        <v>94</v>
      </c>
      <c r="I97" s="27" t="s">
        <v>100</v>
      </c>
      <c r="J97" s="26" t="s">
        <v>277</v>
      </c>
      <c r="K97" s="25" t="s">
        <v>23</v>
      </c>
      <c r="L97" s="25" t="s">
        <v>31</v>
      </c>
      <c r="N97" s="25">
        <f t="shared" si="13"/>
        <v>94</v>
      </c>
      <c r="O97" s="26"/>
      <c r="P97" s="26"/>
      <c r="Q97" s="25" t="s">
        <v>23</v>
      </c>
      <c r="R97" s="25" t="s">
        <v>32</v>
      </c>
      <c r="T97" s="25">
        <f t="shared" si="14"/>
        <v>94</v>
      </c>
      <c r="U97" s="26"/>
      <c r="V97" s="26"/>
      <c r="W97" s="25" t="s">
        <v>23</v>
      </c>
      <c r="X97" s="25" t="s">
        <v>33</v>
      </c>
      <c r="Z97" s="25">
        <f t="shared" si="8"/>
        <v>94</v>
      </c>
      <c r="AA97" s="26"/>
      <c r="AB97" s="26"/>
      <c r="AC97" s="25" t="s">
        <v>23</v>
      </c>
      <c r="AD97" s="25" t="s">
        <v>34</v>
      </c>
      <c r="AF97" s="25">
        <f t="shared" si="10"/>
        <v>94</v>
      </c>
      <c r="AG97" s="39" t="s">
        <v>351</v>
      </c>
      <c r="AH97" s="26" t="s">
        <v>352</v>
      </c>
      <c r="AI97" s="25" t="s">
        <v>23</v>
      </c>
      <c r="AJ97" s="25" t="s">
        <v>35</v>
      </c>
      <c r="AL97" s="25">
        <f t="shared" si="15"/>
        <v>94</v>
      </c>
      <c r="AM97" s="26"/>
      <c r="AN97" s="26"/>
      <c r="AO97" s="25" t="s">
        <v>23</v>
      </c>
      <c r="AP97" s="25" t="s">
        <v>36</v>
      </c>
      <c r="AR97" s="25">
        <f t="shared" si="16"/>
        <v>94</v>
      </c>
      <c r="AS97" s="26"/>
      <c r="AT97" s="26"/>
      <c r="AU97" s="25" t="s">
        <v>23</v>
      </c>
      <c r="AV97" s="25" t="s">
        <v>37</v>
      </c>
    </row>
    <row r="98" spans="2:48" x14ac:dyDescent="0.25">
      <c r="B98" s="25">
        <f t="shared" si="11"/>
        <v>95</v>
      </c>
      <c r="C98" s="25"/>
      <c r="D98" s="26"/>
      <c r="E98" s="25" t="s">
        <v>23</v>
      </c>
      <c r="F98" s="25" t="s">
        <v>30</v>
      </c>
      <c r="H98" s="25">
        <f t="shared" si="12"/>
        <v>95</v>
      </c>
      <c r="I98" s="26"/>
      <c r="J98" s="26"/>
      <c r="K98" s="25" t="s">
        <v>23</v>
      </c>
      <c r="L98" s="25" t="s">
        <v>31</v>
      </c>
      <c r="N98" s="25">
        <f t="shared" si="13"/>
        <v>95</v>
      </c>
      <c r="O98" s="26"/>
      <c r="P98" s="26"/>
      <c r="Q98" s="25" t="s">
        <v>23</v>
      </c>
      <c r="R98" s="25" t="s">
        <v>32</v>
      </c>
      <c r="T98" s="25">
        <f t="shared" si="14"/>
        <v>95</v>
      </c>
      <c r="U98" s="26"/>
      <c r="V98" s="26"/>
      <c r="W98" s="25" t="s">
        <v>23</v>
      </c>
      <c r="X98" s="25" t="s">
        <v>33</v>
      </c>
      <c r="Z98" s="25">
        <f t="shared" si="8"/>
        <v>95</v>
      </c>
      <c r="AA98" s="26"/>
      <c r="AB98" s="26"/>
      <c r="AC98" s="25" t="s">
        <v>23</v>
      </c>
      <c r="AD98" s="25" t="s">
        <v>34</v>
      </c>
      <c r="AF98" s="25">
        <f t="shared" si="10"/>
        <v>95</v>
      </c>
      <c r="AG98" s="26"/>
      <c r="AH98" s="26"/>
      <c r="AI98" s="25" t="s">
        <v>23</v>
      </c>
      <c r="AJ98" s="25" t="s">
        <v>35</v>
      </c>
      <c r="AL98" s="25">
        <f t="shared" si="15"/>
        <v>95</v>
      </c>
      <c r="AM98" s="26"/>
      <c r="AN98" s="26"/>
      <c r="AO98" s="25" t="s">
        <v>23</v>
      </c>
      <c r="AP98" s="25" t="s">
        <v>36</v>
      </c>
      <c r="AR98" s="25">
        <f t="shared" si="16"/>
        <v>95</v>
      </c>
      <c r="AS98" s="26"/>
      <c r="AT98" s="26"/>
      <c r="AU98" s="25" t="s">
        <v>23</v>
      </c>
      <c r="AV98" s="25" t="s">
        <v>37</v>
      </c>
    </row>
    <row r="99" spans="2:48" x14ac:dyDescent="0.25">
      <c r="B99" s="25">
        <f t="shared" si="11"/>
        <v>96</v>
      </c>
      <c r="C99" s="25"/>
      <c r="D99" s="26"/>
      <c r="E99" s="25" t="s">
        <v>23</v>
      </c>
      <c r="F99" s="25" t="s">
        <v>30</v>
      </c>
      <c r="H99" s="25">
        <f t="shared" si="12"/>
        <v>96</v>
      </c>
      <c r="I99" s="26"/>
      <c r="J99" s="26"/>
      <c r="K99" s="25" t="s">
        <v>23</v>
      </c>
      <c r="L99" s="25" t="s">
        <v>31</v>
      </c>
      <c r="N99" s="25">
        <f t="shared" si="13"/>
        <v>96</v>
      </c>
      <c r="O99" s="26"/>
      <c r="P99" s="26"/>
      <c r="Q99" s="25" t="s">
        <v>23</v>
      </c>
      <c r="R99" s="25" t="s">
        <v>32</v>
      </c>
      <c r="T99" s="25">
        <f t="shared" si="14"/>
        <v>96</v>
      </c>
      <c r="U99" s="26"/>
      <c r="V99" s="26"/>
      <c r="W99" s="25" t="s">
        <v>23</v>
      </c>
      <c r="X99" s="25" t="s">
        <v>33</v>
      </c>
      <c r="Z99" s="25">
        <f t="shared" si="8"/>
        <v>96</v>
      </c>
      <c r="AA99" s="26"/>
      <c r="AB99" s="26"/>
      <c r="AC99" s="25" t="s">
        <v>23</v>
      </c>
      <c r="AD99" s="25" t="s">
        <v>34</v>
      </c>
      <c r="AF99" s="25">
        <f t="shared" si="10"/>
        <v>96</v>
      </c>
      <c r="AG99" s="26"/>
      <c r="AH99" s="26"/>
      <c r="AI99" s="25" t="s">
        <v>23</v>
      </c>
      <c r="AJ99" s="25" t="s">
        <v>35</v>
      </c>
      <c r="AL99" s="25">
        <f t="shared" si="15"/>
        <v>96</v>
      </c>
      <c r="AM99" s="26"/>
      <c r="AN99" s="26"/>
      <c r="AO99" s="25" t="s">
        <v>23</v>
      </c>
      <c r="AP99" s="25" t="s">
        <v>36</v>
      </c>
      <c r="AR99" s="25">
        <f t="shared" si="16"/>
        <v>96</v>
      </c>
      <c r="AS99" s="26"/>
      <c r="AT99" s="26"/>
      <c r="AU99" s="25" t="s">
        <v>23</v>
      </c>
      <c r="AV99" s="25" t="s">
        <v>37</v>
      </c>
    </row>
    <row r="100" spans="2:48" x14ac:dyDescent="0.25">
      <c r="B100" s="25">
        <f t="shared" si="11"/>
        <v>97</v>
      </c>
      <c r="C100" s="25"/>
      <c r="D100" s="26"/>
      <c r="E100" s="25" t="s">
        <v>23</v>
      </c>
      <c r="F100" s="25" t="s">
        <v>30</v>
      </c>
      <c r="H100" s="25">
        <f t="shared" si="12"/>
        <v>97</v>
      </c>
      <c r="I100" s="26"/>
      <c r="J100" s="26"/>
      <c r="K100" s="25" t="s">
        <v>23</v>
      </c>
      <c r="L100" s="25" t="s">
        <v>31</v>
      </c>
      <c r="N100" s="25">
        <f t="shared" si="13"/>
        <v>97</v>
      </c>
      <c r="O100" s="26"/>
      <c r="P100" s="26"/>
      <c r="Q100" s="25" t="s">
        <v>23</v>
      </c>
      <c r="R100" s="25" t="s">
        <v>32</v>
      </c>
      <c r="T100" s="25">
        <f t="shared" si="14"/>
        <v>97</v>
      </c>
      <c r="U100" s="26"/>
      <c r="V100" s="26"/>
      <c r="W100" s="25" t="s">
        <v>23</v>
      </c>
      <c r="X100" s="25" t="s">
        <v>33</v>
      </c>
      <c r="Z100" s="25">
        <f t="shared" si="8"/>
        <v>97</v>
      </c>
      <c r="AA100" s="26"/>
      <c r="AB100" s="26"/>
      <c r="AC100" s="25" t="s">
        <v>23</v>
      </c>
      <c r="AD100" s="25" t="s">
        <v>34</v>
      </c>
      <c r="AF100" s="25">
        <f t="shared" si="10"/>
        <v>97</v>
      </c>
      <c r="AG100" s="26"/>
      <c r="AH100" s="26"/>
      <c r="AI100" s="25" t="s">
        <v>23</v>
      </c>
      <c r="AJ100" s="25" t="s">
        <v>35</v>
      </c>
      <c r="AL100" s="25">
        <f t="shared" si="15"/>
        <v>97</v>
      </c>
      <c r="AM100" s="26"/>
      <c r="AN100" s="26"/>
      <c r="AO100" s="25" t="s">
        <v>23</v>
      </c>
      <c r="AP100" s="25" t="s">
        <v>36</v>
      </c>
      <c r="AR100" s="25">
        <f t="shared" si="16"/>
        <v>97</v>
      </c>
      <c r="AS100" s="26"/>
      <c r="AT100" s="26"/>
      <c r="AU100" s="25" t="s">
        <v>23</v>
      </c>
      <c r="AV100" s="25" t="s">
        <v>37</v>
      </c>
    </row>
    <row r="101" spans="2:48" x14ac:dyDescent="0.25">
      <c r="B101" s="25">
        <f t="shared" si="11"/>
        <v>98</v>
      </c>
      <c r="C101" s="25"/>
      <c r="D101" s="26"/>
      <c r="E101" s="25" t="s">
        <v>23</v>
      </c>
      <c r="F101" s="25" t="s">
        <v>30</v>
      </c>
      <c r="H101" s="25">
        <f t="shared" si="12"/>
        <v>98</v>
      </c>
      <c r="I101" s="26"/>
      <c r="J101" s="26"/>
      <c r="K101" s="25" t="s">
        <v>23</v>
      </c>
      <c r="L101" s="25" t="s">
        <v>31</v>
      </c>
      <c r="N101" s="25">
        <f t="shared" si="13"/>
        <v>98</v>
      </c>
      <c r="O101" s="26"/>
      <c r="P101" s="26"/>
      <c r="Q101" s="25" t="s">
        <v>23</v>
      </c>
      <c r="R101" s="25" t="s">
        <v>32</v>
      </c>
      <c r="T101" s="25">
        <f t="shared" si="14"/>
        <v>98</v>
      </c>
      <c r="U101" s="26"/>
      <c r="V101" s="26"/>
      <c r="W101" s="25" t="s">
        <v>23</v>
      </c>
      <c r="X101" s="25" t="s">
        <v>33</v>
      </c>
      <c r="Z101" s="25">
        <f t="shared" si="8"/>
        <v>98</v>
      </c>
      <c r="AA101" s="26"/>
      <c r="AB101" s="26"/>
      <c r="AC101" s="25" t="s">
        <v>23</v>
      </c>
      <c r="AD101" s="25" t="s">
        <v>34</v>
      </c>
      <c r="AF101" s="25">
        <f t="shared" si="10"/>
        <v>98</v>
      </c>
      <c r="AG101" s="26"/>
      <c r="AH101" s="26"/>
      <c r="AI101" s="25" t="s">
        <v>23</v>
      </c>
      <c r="AJ101" s="25" t="s">
        <v>35</v>
      </c>
      <c r="AL101" s="25">
        <f t="shared" si="15"/>
        <v>98</v>
      </c>
      <c r="AM101" s="26"/>
      <c r="AN101" s="26"/>
      <c r="AO101" s="25" t="s">
        <v>23</v>
      </c>
      <c r="AP101" s="25" t="s">
        <v>36</v>
      </c>
      <c r="AR101" s="25">
        <f t="shared" si="16"/>
        <v>98</v>
      </c>
      <c r="AS101" s="26"/>
      <c r="AT101" s="26"/>
      <c r="AU101" s="25" t="s">
        <v>23</v>
      </c>
      <c r="AV101" s="25" t="s">
        <v>37</v>
      </c>
    </row>
    <row r="102" spans="2:48" x14ac:dyDescent="0.25">
      <c r="B102" s="25">
        <f t="shared" si="11"/>
        <v>99</v>
      </c>
      <c r="C102" s="25"/>
      <c r="D102" s="26"/>
      <c r="E102" s="25" t="s">
        <v>23</v>
      </c>
      <c r="F102" s="25" t="s">
        <v>30</v>
      </c>
      <c r="H102" s="25">
        <f t="shared" si="12"/>
        <v>99</v>
      </c>
      <c r="I102" s="26"/>
      <c r="J102" s="26"/>
      <c r="K102" s="25" t="s">
        <v>23</v>
      </c>
      <c r="L102" s="25" t="s">
        <v>31</v>
      </c>
      <c r="N102" s="25">
        <f t="shared" si="13"/>
        <v>99</v>
      </c>
      <c r="O102" s="26"/>
      <c r="P102" s="26"/>
      <c r="Q102" s="25" t="s">
        <v>23</v>
      </c>
      <c r="R102" s="25" t="s">
        <v>32</v>
      </c>
      <c r="T102" s="25">
        <f t="shared" si="14"/>
        <v>99</v>
      </c>
      <c r="U102" s="26"/>
      <c r="V102" s="26"/>
      <c r="W102" s="25" t="s">
        <v>23</v>
      </c>
      <c r="X102" s="25" t="s">
        <v>33</v>
      </c>
      <c r="Z102" s="25">
        <f t="shared" si="8"/>
        <v>99</v>
      </c>
      <c r="AA102" s="26"/>
      <c r="AB102" s="26"/>
      <c r="AC102" s="25" t="s">
        <v>23</v>
      </c>
      <c r="AD102" s="25" t="s">
        <v>34</v>
      </c>
      <c r="AF102" s="25">
        <f t="shared" si="10"/>
        <v>99</v>
      </c>
      <c r="AG102" s="26"/>
      <c r="AH102" s="26"/>
      <c r="AI102" s="25" t="s">
        <v>23</v>
      </c>
      <c r="AJ102" s="25" t="s">
        <v>35</v>
      </c>
      <c r="AL102" s="25">
        <f t="shared" si="15"/>
        <v>99</v>
      </c>
      <c r="AM102" s="26"/>
      <c r="AN102" s="26"/>
      <c r="AO102" s="25" t="s">
        <v>23</v>
      </c>
      <c r="AP102" s="25" t="s">
        <v>36</v>
      </c>
      <c r="AR102" s="25">
        <f t="shared" si="16"/>
        <v>99</v>
      </c>
      <c r="AS102" s="26"/>
      <c r="AT102" s="26"/>
      <c r="AU102" s="25" t="s">
        <v>23</v>
      </c>
      <c r="AV102" s="25" t="s">
        <v>37</v>
      </c>
    </row>
    <row r="103" spans="2:48" x14ac:dyDescent="0.25">
      <c r="B103" s="25">
        <f t="shared" si="11"/>
        <v>100</v>
      </c>
      <c r="C103" s="25"/>
      <c r="D103" s="26"/>
      <c r="E103" s="25" t="s">
        <v>23</v>
      </c>
      <c r="F103" s="25" t="s">
        <v>30</v>
      </c>
      <c r="H103" s="25">
        <f t="shared" si="12"/>
        <v>100</v>
      </c>
      <c r="I103" s="26"/>
      <c r="J103" s="26"/>
      <c r="K103" s="25" t="s">
        <v>23</v>
      </c>
      <c r="L103" s="25" t="s">
        <v>31</v>
      </c>
      <c r="N103" s="25">
        <f t="shared" si="13"/>
        <v>100</v>
      </c>
      <c r="O103" s="26"/>
      <c r="P103" s="26"/>
      <c r="Q103" s="25" t="s">
        <v>23</v>
      </c>
      <c r="R103" s="25" t="s">
        <v>32</v>
      </c>
      <c r="T103" s="25">
        <f t="shared" si="14"/>
        <v>100</v>
      </c>
      <c r="U103" s="26"/>
      <c r="V103" s="26"/>
      <c r="W103" s="25" t="s">
        <v>23</v>
      </c>
      <c r="X103" s="25" t="s">
        <v>33</v>
      </c>
      <c r="Z103" s="25">
        <f t="shared" si="8"/>
        <v>100</v>
      </c>
      <c r="AA103" s="26"/>
      <c r="AB103" s="26"/>
      <c r="AC103" s="25" t="s">
        <v>23</v>
      </c>
      <c r="AD103" s="25" t="s">
        <v>34</v>
      </c>
      <c r="AF103" s="25">
        <f t="shared" si="10"/>
        <v>100</v>
      </c>
      <c r="AG103" s="26"/>
      <c r="AH103" s="26"/>
      <c r="AI103" s="25" t="s">
        <v>23</v>
      </c>
      <c r="AJ103" s="25" t="s">
        <v>35</v>
      </c>
      <c r="AL103" s="25">
        <f t="shared" si="15"/>
        <v>100</v>
      </c>
      <c r="AM103" s="26"/>
      <c r="AN103" s="26"/>
      <c r="AO103" s="25" t="s">
        <v>23</v>
      </c>
      <c r="AP103" s="25" t="s">
        <v>36</v>
      </c>
      <c r="AR103" s="25">
        <f t="shared" si="16"/>
        <v>100</v>
      </c>
      <c r="AS103" s="26"/>
      <c r="AT103" s="26"/>
      <c r="AU103" s="25" t="s">
        <v>23</v>
      </c>
      <c r="AV103" s="25" t="s">
        <v>37</v>
      </c>
    </row>
    <row r="104" spans="2:48" x14ac:dyDescent="0.25">
      <c r="D104" s="15"/>
    </row>
    <row r="105" spans="2:48" x14ac:dyDescent="0.25">
      <c r="D105" s="14"/>
    </row>
  </sheetData>
  <mergeCells count="8">
    <mergeCell ref="AL2:AP2"/>
    <mergeCell ref="AR2:AV2"/>
    <mergeCell ref="B2:F2"/>
    <mergeCell ref="H2:L2"/>
    <mergeCell ref="N2:R2"/>
    <mergeCell ref="T2:X2"/>
    <mergeCell ref="Z2:AD2"/>
    <mergeCell ref="AF2:AJ2"/>
  </mergeCells>
  <pageMargins left="0.7" right="0.7" top="0.75" bottom="0.75" header="0.3" footer="0.3"/>
  <pageSetup paperSize="9" scale="2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showGridLines="0" workbookViewId="0">
      <pane ySplit="1" topLeftCell="A24" activePane="bottomLeft" state="frozen"/>
      <selection pane="bottomLeft" activeCell="I34" sqref="I34"/>
    </sheetView>
  </sheetViews>
  <sheetFormatPr defaultRowHeight="15" x14ac:dyDescent="0.25"/>
  <cols>
    <col min="1" max="1" width="8.28515625" style="13" bestFit="1" customWidth="1"/>
    <col min="2" max="2" width="8.28515625" bestFit="1" customWidth="1"/>
    <col min="3" max="3" width="8.85546875" bestFit="1" customWidth="1"/>
    <col min="4" max="4" width="13.28515625" bestFit="1" customWidth="1"/>
    <col min="5" max="5" width="9.85546875" bestFit="1" customWidth="1"/>
    <col min="6" max="6" width="10.42578125" bestFit="1" customWidth="1"/>
    <col min="7" max="7" width="7.85546875" customWidth="1"/>
    <col min="9" max="9" width="21.140625" bestFit="1" customWidth="1"/>
    <col min="10" max="10" width="8.140625" bestFit="1" customWidth="1"/>
  </cols>
  <sheetData>
    <row r="1" spans="1:10" x14ac:dyDescent="0.25">
      <c r="A1" s="7" t="s">
        <v>8</v>
      </c>
      <c r="B1" s="16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  <c r="H1" s="4"/>
      <c r="I1" s="4"/>
      <c r="J1" s="4"/>
    </row>
    <row r="2" spans="1:10" x14ac:dyDescent="0.25">
      <c r="A2" s="7">
        <v>1</v>
      </c>
      <c r="B2" s="17">
        <v>1</v>
      </c>
      <c r="C2" s="5" t="str">
        <f>VLOOKUP($B2,'All Teams'!$B$4:$F$103,2,FALSE)</f>
        <v>Josh</v>
      </c>
      <c r="D2" s="5" t="str">
        <f>VLOOKUP($B2,'All Teams'!$B$4:$F$103,3,FALSE)</f>
        <v>Cowperthaite</v>
      </c>
      <c r="E2" s="5" t="str">
        <f>VLOOKUP($B2,'All Teams'!$B$4:$F$103,4,FALSE)</f>
        <v>Cleveland</v>
      </c>
      <c r="F2" s="5" t="str">
        <f>VLOOKUP($B2,'All Teams'!$B$4:$F$103,5,FALSE)</f>
        <v>MB</v>
      </c>
      <c r="G2" s="25">
        <v>11.4</v>
      </c>
      <c r="H2" s="4"/>
      <c r="I2" s="4"/>
      <c r="J2" s="4"/>
    </row>
    <row r="3" spans="1:10" x14ac:dyDescent="0.25">
      <c r="A3" s="7">
        <f>A2+1</f>
        <v>2</v>
      </c>
      <c r="B3" s="17">
        <v>81</v>
      </c>
      <c r="C3" s="5" t="str">
        <f>VLOOKUP($B3,'All Teams'!$B$4:$F$103,2,FALSE)</f>
        <v>Euan</v>
      </c>
      <c r="D3" s="5" t="str">
        <f>VLOOKUP($B3,'All Teams'!$B$4:$F$103,3,FALSE)</f>
        <v>Brennan</v>
      </c>
      <c r="E3" s="5" t="str">
        <f>VLOOKUP($B3,'All Teams'!$B$4:$F$103,4,FALSE)</f>
        <v>North Yorkshire</v>
      </c>
      <c r="F3" s="5" t="str">
        <f>VLOOKUP($B3,'All Teams'!$B$4:$F$103,5,FALSE)</f>
        <v>MB</v>
      </c>
      <c r="G3" s="25">
        <v>11.4</v>
      </c>
      <c r="H3" s="4"/>
      <c r="I3" s="4"/>
      <c r="J3" s="4"/>
    </row>
    <row r="4" spans="1:10" x14ac:dyDescent="0.25">
      <c r="A4" s="7">
        <f t="shared" ref="A4:A45" si="0">A3+1</f>
        <v>3</v>
      </c>
      <c r="B4" s="17">
        <v>61</v>
      </c>
      <c r="C4" s="5" t="str">
        <f>VLOOKUP($B4,'All Teams'!$B$4:$F$103,2,FALSE)</f>
        <v>James</v>
      </c>
      <c r="D4" s="5" t="str">
        <f>VLOOKUP($B4,'All Teams'!$B$4:$F$103,3,FALSE)</f>
        <v>Ritchie</v>
      </c>
      <c r="E4" s="5" t="str">
        <f>VLOOKUP($B4,'All Teams'!$B$4:$F$103,4,FALSE)</f>
        <v>Northumberland</v>
      </c>
      <c r="F4" s="5" t="str">
        <f>VLOOKUP($B4,'All Teams'!$B$4:$F$103,5,FALSE)</f>
        <v>MB</v>
      </c>
      <c r="G4" s="25">
        <v>12.04</v>
      </c>
      <c r="H4" s="4"/>
      <c r="I4" s="4"/>
      <c r="J4" s="4"/>
    </row>
    <row r="5" spans="1:10" x14ac:dyDescent="0.25">
      <c r="A5" s="7">
        <f t="shared" si="0"/>
        <v>4</v>
      </c>
      <c r="B5" s="17">
        <v>41</v>
      </c>
      <c r="C5" s="5" t="str">
        <f>VLOOKUP($B5,'All Teams'!$B$4:$F$103,2,FALSE)</f>
        <v xml:space="preserve">James </v>
      </c>
      <c r="D5" s="5" t="str">
        <f>VLOOKUP($B5,'All Teams'!$B$4:$F$103,3,FALSE)</f>
        <v>Anderson</v>
      </c>
      <c r="E5" s="5" t="str">
        <f>VLOOKUP($B5,'All Teams'!$B$4:$F$103,4,FALSE)</f>
        <v>Durham</v>
      </c>
      <c r="F5" s="5" t="str">
        <f>VLOOKUP($B5,'All Teams'!$B$4:$F$103,5,FALSE)</f>
        <v>MB</v>
      </c>
      <c r="G5" s="25">
        <v>12.04</v>
      </c>
      <c r="H5" s="4"/>
      <c r="I5" s="4"/>
      <c r="J5" s="4"/>
    </row>
    <row r="6" spans="1:10" ht="15.75" thickBot="1" x14ac:dyDescent="0.3">
      <c r="A6" s="7">
        <f t="shared" si="0"/>
        <v>5</v>
      </c>
      <c r="B6" s="17">
        <v>83</v>
      </c>
      <c r="C6" s="5" t="str">
        <f>VLOOKUP($B6,'All Teams'!$B$4:$F$103,2,FALSE)</f>
        <v>Kyle</v>
      </c>
      <c r="D6" s="5" t="str">
        <f>VLOOKUP($B6,'All Teams'!$B$4:$F$103,3,FALSE)</f>
        <v>Richardson</v>
      </c>
      <c r="E6" s="5" t="str">
        <f>VLOOKUP($B6,'All Teams'!$B$4:$F$103,4,FALSE)</f>
        <v>North Yorkshire</v>
      </c>
      <c r="F6" s="5" t="str">
        <f>VLOOKUP($B6,'All Teams'!$B$4:$F$103,5,FALSE)</f>
        <v>MB</v>
      </c>
      <c r="G6" s="25">
        <v>12.11</v>
      </c>
      <c r="H6" s="4"/>
      <c r="I6" s="4"/>
      <c r="J6" s="4"/>
    </row>
    <row r="7" spans="1:10" ht="22.5" thickTop="1" thickBot="1" x14ac:dyDescent="0.4">
      <c r="A7" s="7">
        <f t="shared" si="0"/>
        <v>6</v>
      </c>
      <c r="B7" s="17">
        <v>55</v>
      </c>
      <c r="C7" s="5">
        <f>VLOOKUP($B7,'All Teams'!$B$4:$F$103,2,FALSE)</f>
        <v>0</v>
      </c>
      <c r="D7" s="5">
        <f>VLOOKUP($B7,'All Teams'!$B$4:$F$103,3,FALSE)</f>
        <v>0</v>
      </c>
      <c r="E7" s="5" t="str">
        <f>VLOOKUP($B7,'All Teams'!$B$4:$F$103,4,FALSE)</f>
        <v>Durham</v>
      </c>
      <c r="F7" s="5" t="str">
        <f>VLOOKUP($B7,'All Teams'!$B$4:$F$103,5,FALSE)</f>
        <v>MB</v>
      </c>
      <c r="G7" s="25">
        <v>12.24</v>
      </c>
      <c r="H7" s="4"/>
      <c r="I7" s="8" t="s">
        <v>21</v>
      </c>
      <c r="J7" s="8"/>
    </row>
    <row r="8" spans="1:10" ht="22.5" thickTop="1" thickBot="1" x14ac:dyDescent="0.4">
      <c r="A8" s="7">
        <f t="shared" si="0"/>
        <v>7</v>
      </c>
      <c r="B8" s="17">
        <v>50</v>
      </c>
      <c r="C8" s="5" t="str">
        <f>VLOOKUP($B8,'All Teams'!$B$4:$F$103,2,FALSE)</f>
        <v xml:space="preserve">Jack </v>
      </c>
      <c r="D8" s="5" t="str">
        <f>VLOOKUP($B8,'All Teams'!$B$4:$F$103,3,FALSE)</f>
        <v>Mullen</v>
      </c>
      <c r="E8" s="5" t="str">
        <f>VLOOKUP($B8,'All Teams'!$B$4:$F$103,4,FALSE)</f>
        <v>Durham</v>
      </c>
      <c r="F8" s="5" t="str">
        <f>VLOOKUP($B8,'All Teams'!$B$4:$F$103,5,FALSE)</f>
        <v>MB</v>
      </c>
      <c r="G8" s="25">
        <v>12.28</v>
      </c>
      <c r="H8" s="4"/>
      <c r="I8" s="8" t="s">
        <v>6</v>
      </c>
      <c r="J8" s="8" t="s">
        <v>22</v>
      </c>
    </row>
    <row r="9" spans="1:10" ht="20.25" thickTop="1" thickBot="1" x14ac:dyDescent="0.35">
      <c r="A9" s="7">
        <f t="shared" si="0"/>
        <v>8</v>
      </c>
      <c r="B9" s="17">
        <v>84</v>
      </c>
      <c r="C9" s="5" t="str">
        <f>VLOOKUP($B9,'All Teams'!$B$4:$F$103,2,FALSE)</f>
        <v>Elliot</v>
      </c>
      <c r="D9" s="5" t="str">
        <f>VLOOKUP($B9,'All Teams'!$B$4:$F$103,3,FALSE)</f>
        <v>Hutchinson</v>
      </c>
      <c r="E9" s="5" t="str">
        <f>VLOOKUP($B9,'All Teams'!$B$4:$F$103,4,FALSE)</f>
        <v>North Yorkshire</v>
      </c>
      <c r="F9" s="5" t="str">
        <f>VLOOKUP($B9,'All Teams'!$B$4:$F$103,5,FALSE)</f>
        <v>MB</v>
      </c>
      <c r="G9" s="25">
        <v>12.29</v>
      </c>
      <c r="H9" s="4"/>
      <c r="I9" s="9" t="s">
        <v>4</v>
      </c>
      <c r="J9" s="10">
        <f t="array" ref="J9">SUM(IF($E$2:$E$45="Cleveland",IF(ROW($E$2:$E$45)&lt;=SMALL(IF($E$2:$E$45="Cleveland",ROW($E$2:$E$45)),6),IF(ISNUMBER($A$2:$A$45),$A$2:$A$45))))</f>
        <v>165</v>
      </c>
    </row>
    <row r="10" spans="1:10" ht="20.25" thickTop="1" thickBot="1" x14ac:dyDescent="0.35">
      <c r="A10" s="7">
        <f t="shared" si="0"/>
        <v>9</v>
      </c>
      <c r="B10" s="17">
        <v>82</v>
      </c>
      <c r="C10" s="5" t="str">
        <f>VLOOKUP($B10,'All Teams'!$B$4:$F$103,2,FALSE)</f>
        <v>Tom</v>
      </c>
      <c r="D10" s="5" t="str">
        <f>VLOOKUP($B10,'All Teams'!$B$4:$F$103,3,FALSE)</f>
        <v>Humphries</v>
      </c>
      <c r="E10" s="5" t="str">
        <f>VLOOKUP($B10,'All Teams'!$B$4:$F$103,4,FALSE)</f>
        <v>North Yorkshire</v>
      </c>
      <c r="F10" s="5" t="str">
        <f>VLOOKUP($B10,'All Teams'!$B$4:$F$103,5,FALSE)</f>
        <v>MB</v>
      </c>
      <c r="G10" s="25">
        <v>12.3</v>
      </c>
      <c r="H10" s="4"/>
      <c r="I10" s="9" t="s">
        <v>5</v>
      </c>
      <c r="J10" s="10">
        <f t="array" ref="J10">SUM(IF($E$2:$E$45="Cumbria",IF(ROW($E$2:$E$45)&lt;=SMALL(IF($E$2:$E$45="Cumbria",ROW($E$2:$E$45)),6),$A$2:$A$45)))</f>
        <v>0</v>
      </c>
    </row>
    <row r="11" spans="1:10" ht="20.25" thickTop="1" thickBot="1" x14ac:dyDescent="0.35">
      <c r="A11" s="7">
        <f t="shared" si="0"/>
        <v>10</v>
      </c>
      <c r="B11" s="17">
        <v>67</v>
      </c>
      <c r="C11" s="5" t="str">
        <f>VLOOKUP($B11,'All Teams'!$B$4:$F$103,2,FALSE)</f>
        <v>Jack</v>
      </c>
      <c r="D11" s="5" t="str">
        <f>VLOOKUP($B11,'All Teams'!$B$4:$F$103,3,FALSE)</f>
        <v>Bell</v>
      </c>
      <c r="E11" s="5" t="str">
        <f>VLOOKUP($B11,'All Teams'!$B$4:$F$103,4,FALSE)</f>
        <v>Northumberland</v>
      </c>
      <c r="F11" s="5" t="str">
        <f>VLOOKUP($B11,'All Teams'!$B$4:$F$103,5,FALSE)</f>
        <v>MB</v>
      </c>
      <c r="G11" s="25">
        <v>12.31</v>
      </c>
      <c r="H11" s="4"/>
      <c r="I11" s="9" t="s">
        <v>2</v>
      </c>
      <c r="J11" s="10">
        <f t="array" ref="J11">SUM(IF($E$2:$E$45="Durham",IF(ROW($E$2:$E$45)&lt;=SMALL(IF($E$2:$E$45="Durham",ROW($E$2:$E$45)),6),$A$2:$A$45)))</f>
        <v>70</v>
      </c>
    </row>
    <row r="12" spans="1:10" ht="20.25" thickTop="1" thickBot="1" x14ac:dyDescent="0.35">
      <c r="A12" s="7">
        <f t="shared" si="0"/>
        <v>11</v>
      </c>
      <c r="B12" s="17">
        <v>65</v>
      </c>
      <c r="C12" s="5" t="str">
        <f>VLOOKUP($B12,'All Teams'!$B$4:$F$103,2,FALSE)</f>
        <v>Alexander</v>
      </c>
      <c r="D12" s="5" t="str">
        <f>VLOOKUP($B12,'All Teams'!$B$4:$F$103,3,FALSE)</f>
        <v>Cunningham</v>
      </c>
      <c r="E12" s="5" t="str">
        <f>VLOOKUP($B12,'All Teams'!$B$4:$F$103,4,FALSE)</f>
        <v>Northumberland</v>
      </c>
      <c r="F12" s="5" t="str">
        <f>VLOOKUP($B12,'All Teams'!$B$4:$F$103,5,FALSE)</f>
        <v>MB</v>
      </c>
      <c r="G12" s="25">
        <v>12.32</v>
      </c>
      <c r="H12" s="4"/>
      <c r="I12" s="9" t="s">
        <v>3</v>
      </c>
      <c r="J12" s="10">
        <f t="array" ref="J12">SUM(IF($E$2:$E$45="Northumberland",IF(ROW($E$2:$E$45)&lt;=SMALL(IF($E$2:$E$45="Northumberland",ROW($E$2:$E$45)),6),$A$2:$A$45)))</f>
        <v>66</v>
      </c>
    </row>
    <row r="13" spans="1:10" ht="20.25" thickTop="1" thickBot="1" x14ac:dyDescent="0.35">
      <c r="A13" s="7">
        <f t="shared" si="0"/>
        <v>12</v>
      </c>
      <c r="B13" s="17">
        <v>72</v>
      </c>
      <c r="C13" s="5" t="str">
        <f>VLOOKUP($B13,'All Teams'!$B$4:$F$103,2,FALSE)</f>
        <v>Alex</v>
      </c>
      <c r="D13" s="5" t="str">
        <f>VLOOKUP($B13,'All Teams'!$B$4:$F$103,3,FALSE)</f>
        <v>Armstrong</v>
      </c>
      <c r="E13" s="5" t="str">
        <f>VLOOKUP($B13,'All Teams'!$B$4:$F$103,4,FALSE)</f>
        <v>Northumberland</v>
      </c>
      <c r="F13" s="5" t="str">
        <f>VLOOKUP($B13,'All Teams'!$B$4:$F$103,5,FALSE)</f>
        <v>MB</v>
      </c>
      <c r="G13" s="25">
        <v>12.34</v>
      </c>
      <c r="H13" s="4"/>
      <c r="I13" s="9" t="s">
        <v>23</v>
      </c>
      <c r="J13" s="10">
        <f t="array" ref="J13">SUM(IF($E$2:$E$45="North Yorkshire",IF(ROW($E$2:$E$45)&lt;=SMALL(IF($E$2:$E$45="North Yorkshire",ROW($E$2:$E$45)),6),$A$2:$A$45)))</f>
        <v>70</v>
      </c>
    </row>
    <row r="14" spans="1:10" ht="15.75" thickTop="1" x14ac:dyDescent="0.25">
      <c r="A14" s="7">
        <f t="shared" si="0"/>
        <v>13</v>
      </c>
      <c r="B14" s="17">
        <v>45</v>
      </c>
      <c r="C14" s="5" t="str">
        <f>VLOOKUP($B14,'All Teams'!$B$4:$F$103,2,FALSE)</f>
        <v>Daniel</v>
      </c>
      <c r="D14" s="5" t="str">
        <f>VLOOKUP($B14,'All Teams'!$B$4:$F$103,3,FALSE)</f>
        <v xml:space="preserve"> Myers</v>
      </c>
      <c r="E14" s="5" t="str">
        <f>VLOOKUP($B14,'All Teams'!$B$4:$F$103,4,FALSE)</f>
        <v>Durham</v>
      </c>
      <c r="F14" s="5" t="str">
        <f>VLOOKUP($B14,'All Teams'!$B$4:$F$103,5,FALSE)</f>
        <v>MB</v>
      </c>
      <c r="G14" s="25">
        <v>12.34</v>
      </c>
      <c r="H14" s="4"/>
      <c r="I14" s="4"/>
      <c r="J14" s="4"/>
    </row>
    <row r="15" spans="1:10" x14ac:dyDescent="0.25">
      <c r="A15" s="7">
        <f t="shared" si="0"/>
        <v>14</v>
      </c>
      <c r="B15" s="17">
        <v>63</v>
      </c>
      <c r="C15" s="5" t="str">
        <f>VLOOKUP($B15,'All Teams'!$B$4:$F$103,2,FALSE)</f>
        <v>Andrew</v>
      </c>
      <c r="D15" s="5" t="str">
        <f>VLOOKUP($B15,'All Teams'!$B$4:$F$103,3,FALSE)</f>
        <v>Hogg</v>
      </c>
      <c r="E15" s="5" t="str">
        <f>VLOOKUP($B15,'All Teams'!$B$4:$F$103,4,FALSE)</f>
        <v>Northumberland</v>
      </c>
      <c r="F15" s="5" t="str">
        <f>VLOOKUP($B15,'All Teams'!$B$4:$F$103,5,FALSE)</f>
        <v>MB</v>
      </c>
      <c r="G15" s="25">
        <v>12.36</v>
      </c>
      <c r="H15" s="4"/>
      <c r="I15" s="4"/>
      <c r="J15" s="4"/>
    </row>
    <row r="16" spans="1:10" x14ac:dyDescent="0.25">
      <c r="A16" s="7">
        <f t="shared" si="0"/>
        <v>15</v>
      </c>
      <c r="B16" s="17">
        <v>44</v>
      </c>
      <c r="C16" s="5" t="str">
        <f>VLOOKUP($B16,'All Teams'!$B$4:$F$103,2,FALSE)</f>
        <v>Nathan</v>
      </c>
      <c r="D16" s="5" t="str">
        <f>VLOOKUP($B16,'All Teams'!$B$4:$F$103,3,FALSE)</f>
        <v xml:space="preserve"> Fawcett</v>
      </c>
      <c r="E16" s="5" t="str">
        <f>VLOOKUP($B16,'All Teams'!$B$4:$F$103,4,FALSE)</f>
        <v>Durham</v>
      </c>
      <c r="F16" s="5" t="str">
        <f>VLOOKUP($B16,'All Teams'!$B$4:$F$103,5,FALSE)</f>
        <v>MB</v>
      </c>
      <c r="G16" s="25">
        <v>12.44</v>
      </c>
      <c r="H16" s="4"/>
      <c r="I16" s="4"/>
      <c r="J16" s="4"/>
    </row>
    <row r="17" spans="1:10" x14ac:dyDescent="0.25">
      <c r="A17" s="7">
        <f t="shared" si="0"/>
        <v>16</v>
      </c>
      <c r="B17" s="17">
        <v>75</v>
      </c>
      <c r="C17" s="5" t="str">
        <f>VLOOKUP($B17,'All Teams'!$B$4:$F$103,2,FALSE)</f>
        <v>Jamie</v>
      </c>
      <c r="D17" s="5" t="str">
        <f>VLOOKUP($B17,'All Teams'!$B$4:$F$103,3,FALSE)</f>
        <v>Bell</v>
      </c>
      <c r="E17" s="5" t="str">
        <f>VLOOKUP($B17,'All Teams'!$B$4:$F$103,4,FALSE)</f>
        <v>Northumberland</v>
      </c>
      <c r="F17" s="5" t="str">
        <f>VLOOKUP($B17,'All Teams'!$B$4:$F$103,5,FALSE)</f>
        <v>MB</v>
      </c>
      <c r="G17" s="25">
        <v>12.45</v>
      </c>
      <c r="H17" s="4"/>
      <c r="I17" s="4"/>
      <c r="J17" s="4"/>
    </row>
    <row r="18" spans="1:10" x14ac:dyDescent="0.25">
      <c r="A18" s="7">
        <f t="shared" si="0"/>
        <v>17</v>
      </c>
      <c r="B18" s="17">
        <v>69</v>
      </c>
      <c r="C18" s="5" t="str">
        <f>VLOOKUP($B18,'All Teams'!$B$4:$F$103,2,FALSE)</f>
        <v>Joe</v>
      </c>
      <c r="D18" s="5" t="str">
        <f>VLOOKUP($B18,'All Teams'!$B$4:$F$103,3,FALSE)</f>
        <v>Anderson</v>
      </c>
      <c r="E18" s="5" t="str">
        <f>VLOOKUP($B18,'All Teams'!$B$4:$F$103,4,FALSE)</f>
        <v>Northumberland</v>
      </c>
      <c r="F18" s="5" t="str">
        <f>VLOOKUP($B18,'All Teams'!$B$4:$F$103,5,FALSE)</f>
        <v>MB</v>
      </c>
      <c r="G18" s="25">
        <v>12.47</v>
      </c>
      <c r="H18" s="4"/>
      <c r="I18" s="4"/>
      <c r="J18" s="4"/>
    </row>
    <row r="19" spans="1:10" x14ac:dyDescent="0.25">
      <c r="A19" s="7">
        <f t="shared" si="0"/>
        <v>18</v>
      </c>
      <c r="B19" s="17">
        <v>66</v>
      </c>
      <c r="C19" s="5" t="str">
        <f>VLOOKUP($B19,'All Teams'!$B$4:$F$103,2,FALSE)</f>
        <v>Taylor</v>
      </c>
      <c r="D19" s="5" t="str">
        <f>VLOOKUP($B19,'All Teams'!$B$4:$F$103,3,FALSE)</f>
        <v>Glover</v>
      </c>
      <c r="E19" s="5" t="str">
        <f>VLOOKUP($B19,'All Teams'!$B$4:$F$103,4,FALSE)</f>
        <v>Northumberland</v>
      </c>
      <c r="F19" s="5" t="str">
        <f>VLOOKUP($B19,'All Teams'!$B$4:$F$103,5,FALSE)</f>
        <v>MB</v>
      </c>
      <c r="G19" s="25">
        <v>12.48</v>
      </c>
      <c r="H19" s="4"/>
      <c r="I19" s="4"/>
      <c r="J19" s="4"/>
    </row>
    <row r="20" spans="1:10" x14ac:dyDescent="0.25">
      <c r="A20" s="7">
        <f t="shared" si="0"/>
        <v>19</v>
      </c>
      <c r="B20" s="17">
        <v>70</v>
      </c>
      <c r="C20" s="5" t="str">
        <f>VLOOKUP($B20,'All Teams'!$B$4:$F$103,2,FALSE)</f>
        <v>Leodhais</v>
      </c>
      <c r="D20" s="5" t="str">
        <f>VLOOKUP($B20,'All Teams'!$B$4:$F$103,3,FALSE)</f>
        <v>MacPherson</v>
      </c>
      <c r="E20" s="5" t="str">
        <f>VLOOKUP($B20,'All Teams'!$B$4:$F$103,4,FALSE)</f>
        <v>Northumberland</v>
      </c>
      <c r="F20" s="5" t="str">
        <f>VLOOKUP($B20,'All Teams'!$B$4:$F$103,5,FALSE)</f>
        <v>MB</v>
      </c>
      <c r="G20" s="25">
        <v>12.49</v>
      </c>
      <c r="H20" s="4"/>
      <c r="I20" s="4"/>
      <c r="J20" s="4"/>
    </row>
    <row r="21" spans="1:10" x14ac:dyDescent="0.25">
      <c r="A21" s="7">
        <f t="shared" si="0"/>
        <v>20</v>
      </c>
      <c r="B21" s="17">
        <v>2</v>
      </c>
      <c r="C21" s="5" t="str">
        <f>VLOOKUP($B21,'All Teams'!$B$4:$F$103,2,FALSE)</f>
        <v xml:space="preserve">Daniel </v>
      </c>
      <c r="D21" s="5" t="str">
        <f>VLOOKUP($B21,'All Teams'!$B$4:$F$103,3,FALSE)</f>
        <v>Warnes</v>
      </c>
      <c r="E21" s="5" t="str">
        <f>VLOOKUP($B21,'All Teams'!$B$4:$F$103,4,FALSE)</f>
        <v>Cleveland</v>
      </c>
      <c r="F21" s="5" t="str">
        <f>VLOOKUP($B21,'All Teams'!$B$4:$F$103,5,FALSE)</f>
        <v>MB</v>
      </c>
      <c r="G21" s="25">
        <v>12.5</v>
      </c>
      <c r="H21" s="4"/>
      <c r="I21" s="4"/>
      <c r="J21" s="4"/>
    </row>
    <row r="22" spans="1:10" x14ac:dyDescent="0.25">
      <c r="A22" s="7">
        <f t="shared" si="0"/>
        <v>21</v>
      </c>
      <c r="B22" s="17">
        <v>74</v>
      </c>
      <c r="C22" s="5" t="str">
        <f>VLOOKUP($B22,'All Teams'!$B$4:$F$103,2,FALSE)</f>
        <v>Edward</v>
      </c>
      <c r="D22" s="5" t="str">
        <f>VLOOKUP($B22,'All Teams'!$B$4:$F$103,3,FALSE)</f>
        <v>McLean</v>
      </c>
      <c r="E22" s="5" t="str">
        <f>VLOOKUP($B22,'All Teams'!$B$4:$F$103,4,FALSE)</f>
        <v>Northumberland</v>
      </c>
      <c r="F22" s="5" t="str">
        <f>VLOOKUP($B22,'All Teams'!$B$4:$F$103,5,FALSE)</f>
        <v>MB</v>
      </c>
      <c r="G22" s="25">
        <v>12.52</v>
      </c>
      <c r="H22" s="4"/>
      <c r="I22" s="4"/>
      <c r="J22" s="4"/>
    </row>
    <row r="23" spans="1:10" x14ac:dyDescent="0.25">
      <c r="A23" s="7">
        <f t="shared" si="0"/>
        <v>22</v>
      </c>
      <c r="B23" s="17">
        <v>90</v>
      </c>
      <c r="C23" s="5" t="str">
        <f>VLOOKUP($B23,'All Teams'!$B$4:$F$103,2,FALSE)</f>
        <v>Tom</v>
      </c>
      <c r="D23" s="5" t="str">
        <f>VLOOKUP($B23,'All Teams'!$B$4:$F$103,3,FALSE)</f>
        <v>Palmer</v>
      </c>
      <c r="E23" s="5" t="str">
        <f>VLOOKUP($B23,'All Teams'!$B$4:$F$103,4,FALSE)</f>
        <v>North Yorkshire</v>
      </c>
      <c r="F23" s="5" t="str">
        <f>VLOOKUP($B23,'All Teams'!$B$4:$F$103,5,FALSE)</f>
        <v>MB</v>
      </c>
      <c r="G23" s="25">
        <v>12.54</v>
      </c>
      <c r="H23" s="4"/>
      <c r="I23" s="4"/>
      <c r="J23" s="4"/>
    </row>
    <row r="24" spans="1:10" x14ac:dyDescent="0.25">
      <c r="A24" s="7">
        <f t="shared" si="0"/>
        <v>23</v>
      </c>
      <c r="B24" s="17">
        <v>5</v>
      </c>
      <c r="C24" s="5" t="str">
        <f>VLOOKUP($B24,'All Teams'!$B$4:$F$103,2,FALSE)</f>
        <v>Jordan</v>
      </c>
      <c r="D24" s="5" t="str">
        <f>VLOOKUP($B24,'All Teams'!$B$4:$F$103,3,FALSE)</f>
        <v>Woodall</v>
      </c>
      <c r="E24" s="5" t="str">
        <f>VLOOKUP($B24,'All Teams'!$B$4:$F$103,4,FALSE)</f>
        <v>Cleveland</v>
      </c>
      <c r="F24" s="5" t="str">
        <f>VLOOKUP($B24,'All Teams'!$B$4:$F$103,5,FALSE)</f>
        <v>MB</v>
      </c>
      <c r="G24" s="25">
        <v>12.57</v>
      </c>
      <c r="H24" s="4"/>
      <c r="I24" s="4"/>
      <c r="J24" s="4"/>
    </row>
    <row r="25" spans="1:10" x14ac:dyDescent="0.25">
      <c r="A25" s="7">
        <f t="shared" si="0"/>
        <v>24</v>
      </c>
      <c r="B25" s="17">
        <v>87</v>
      </c>
      <c r="C25" s="5" t="str">
        <f>VLOOKUP($B25,'All Teams'!$B$4:$F$103,2,FALSE)</f>
        <v>David</v>
      </c>
      <c r="D25" s="5" t="str">
        <f>VLOOKUP($B25,'All Teams'!$B$4:$F$103,3,FALSE)</f>
        <v>Lyon</v>
      </c>
      <c r="E25" s="5" t="str">
        <f>VLOOKUP($B25,'All Teams'!$B$4:$F$103,4,FALSE)</f>
        <v>North Yorkshire</v>
      </c>
      <c r="F25" s="5" t="str">
        <f>VLOOKUP($B25,'All Teams'!$B$4:$F$103,5,FALSE)</f>
        <v>MB</v>
      </c>
      <c r="G25" s="25">
        <v>12.58</v>
      </c>
      <c r="H25" s="4"/>
      <c r="I25" s="4"/>
      <c r="J25" s="4"/>
    </row>
    <row r="26" spans="1:10" x14ac:dyDescent="0.25">
      <c r="A26" s="7">
        <f t="shared" si="0"/>
        <v>25</v>
      </c>
      <c r="B26" s="17">
        <v>47</v>
      </c>
      <c r="C26" s="5" t="str">
        <f>VLOOKUP($B26,'All Teams'!$B$4:$F$103,2,FALSE)</f>
        <v>Sam</v>
      </c>
      <c r="D26" s="5" t="str">
        <f>VLOOKUP($B26,'All Teams'!$B$4:$F$103,3,FALSE)</f>
        <v xml:space="preserve"> Overal</v>
      </c>
      <c r="E26" s="5" t="str">
        <f>VLOOKUP($B26,'All Teams'!$B$4:$F$103,4,FALSE)</f>
        <v>Durham</v>
      </c>
      <c r="F26" s="5" t="str">
        <f>VLOOKUP($B26,'All Teams'!$B$4:$F$103,5,FALSE)</f>
        <v>MB</v>
      </c>
      <c r="G26" s="25">
        <v>12.59</v>
      </c>
      <c r="H26" s="4"/>
      <c r="I26" s="4"/>
      <c r="J26" s="4"/>
    </row>
    <row r="27" spans="1:10" x14ac:dyDescent="0.25">
      <c r="A27" s="7">
        <f t="shared" si="0"/>
        <v>26</v>
      </c>
      <c r="B27" s="17">
        <v>68</v>
      </c>
      <c r="C27" s="5" t="str">
        <f>VLOOKUP($B27,'All Teams'!$B$4:$F$103,2,FALSE)</f>
        <v>James</v>
      </c>
      <c r="D27" s="5" t="str">
        <f>VLOOKUP($B27,'All Teams'!$B$4:$F$103,3,FALSE)</f>
        <v>Cooper</v>
      </c>
      <c r="E27" s="5" t="str">
        <f>VLOOKUP($B27,'All Teams'!$B$4:$F$103,4,FALSE)</f>
        <v>Northumberland</v>
      </c>
      <c r="F27" s="5" t="str">
        <f>VLOOKUP($B27,'All Teams'!$B$4:$F$103,5,FALSE)</f>
        <v>MB</v>
      </c>
      <c r="G27" s="25">
        <v>13</v>
      </c>
      <c r="H27" s="4"/>
      <c r="I27" s="4"/>
      <c r="J27" s="4"/>
    </row>
    <row r="28" spans="1:10" x14ac:dyDescent="0.25">
      <c r="A28" s="7">
        <f t="shared" si="0"/>
        <v>27</v>
      </c>
      <c r="B28" s="17">
        <v>64</v>
      </c>
      <c r="C28" s="5" t="str">
        <f>VLOOKUP($B28,'All Teams'!$B$4:$F$103,2,FALSE)</f>
        <v>Ollie</v>
      </c>
      <c r="D28" s="5" t="str">
        <f>VLOOKUP($B28,'All Teams'!$B$4:$F$103,3,FALSE)</f>
        <v>Sutton</v>
      </c>
      <c r="E28" s="5" t="str">
        <f>VLOOKUP($B28,'All Teams'!$B$4:$F$103,4,FALSE)</f>
        <v>Northumberland</v>
      </c>
      <c r="F28" s="5" t="str">
        <f>VLOOKUP($B28,'All Teams'!$B$4:$F$103,5,FALSE)</f>
        <v>MB</v>
      </c>
      <c r="G28" s="25">
        <v>13.06</v>
      </c>
      <c r="H28" s="4"/>
      <c r="I28" s="4"/>
      <c r="J28" s="4"/>
    </row>
    <row r="29" spans="1:10" x14ac:dyDescent="0.25">
      <c r="A29" s="7">
        <f t="shared" si="0"/>
        <v>28</v>
      </c>
      <c r="B29" s="17">
        <v>86</v>
      </c>
      <c r="C29" s="5" t="str">
        <f>VLOOKUP($B29,'All Teams'!$B$4:$F$103,2,FALSE)</f>
        <v>Seb</v>
      </c>
      <c r="D29" s="5" t="str">
        <f>VLOOKUP($B29,'All Teams'!$B$4:$F$103,3,FALSE)</f>
        <v>Christie</v>
      </c>
      <c r="E29" s="5" t="str">
        <f>VLOOKUP($B29,'All Teams'!$B$4:$F$103,4,FALSE)</f>
        <v>North Yorkshire</v>
      </c>
      <c r="F29" s="5" t="str">
        <f>VLOOKUP($B29,'All Teams'!$B$4:$F$103,5,FALSE)</f>
        <v>MB</v>
      </c>
      <c r="G29" s="25">
        <v>13.07</v>
      </c>
      <c r="H29" s="4"/>
      <c r="I29" s="4"/>
      <c r="J29" s="4"/>
    </row>
    <row r="30" spans="1:10" x14ac:dyDescent="0.25">
      <c r="A30" s="7">
        <f t="shared" si="0"/>
        <v>29</v>
      </c>
      <c r="B30" s="17">
        <v>71</v>
      </c>
      <c r="C30" s="5" t="str">
        <f>VLOOKUP($B30,'All Teams'!$B$4:$F$103,2,FALSE)</f>
        <v>Max</v>
      </c>
      <c r="D30" s="5" t="str">
        <f>VLOOKUP($B30,'All Teams'!$B$4:$F$103,3,FALSE)</f>
        <v>Bromley</v>
      </c>
      <c r="E30" s="5" t="str">
        <f>VLOOKUP($B30,'All Teams'!$B$4:$F$103,4,FALSE)</f>
        <v>Northumberland</v>
      </c>
      <c r="F30" s="5" t="str">
        <f>VLOOKUP($B30,'All Teams'!$B$4:$F$103,5,FALSE)</f>
        <v>MB</v>
      </c>
      <c r="G30" s="25">
        <v>13.09</v>
      </c>
      <c r="H30" s="4"/>
      <c r="I30" s="4"/>
      <c r="J30" s="4"/>
    </row>
    <row r="31" spans="1:10" x14ac:dyDescent="0.25">
      <c r="A31" s="7">
        <f t="shared" si="0"/>
        <v>30</v>
      </c>
      <c r="B31" s="17">
        <v>42</v>
      </c>
      <c r="C31" s="5" t="str">
        <f>VLOOKUP($B31,'All Teams'!$B$4:$F$103,2,FALSE)</f>
        <v>Harry</v>
      </c>
      <c r="D31" s="5" t="str">
        <f>VLOOKUP($B31,'All Teams'!$B$4:$F$103,3,FALSE)</f>
        <v xml:space="preserve"> Bates</v>
      </c>
      <c r="E31" s="5" t="str">
        <f>VLOOKUP($B31,'All Teams'!$B$4:$F$103,4,FALSE)</f>
        <v>Durham</v>
      </c>
      <c r="F31" s="5" t="str">
        <f>VLOOKUP($B31,'All Teams'!$B$4:$F$103,5,FALSE)</f>
        <v>MB</v>
      </c>
      <c r="G31" s="25">
        <v>13.1</v>
      </c>
      <c r="H31" s="4"/>
      <c r="I31" s="4"/>
      <c r="J31" s="4"/>
    </row>
    <row r="32" spans="1:10" x14ac:dyDescent="0.25">
      <c r="A32" s="7">
        <f t="shared" si="0"/>
        <v>31</v>
      </c>
      <c r="B32" s="17">
        <v>46</v>
      </c>
      <c r="C32" s="5" t="str">
        <f>VLOOKUP($B32,'All Teams'!$B$4:$F$103,2,FALSE)</f>
        <v>Thomas</v>
      </c>
      <c r="D32" s="5" t="str">
        <f>VLOOKUP($B32,'All Teams'!$B$4:$F$103,3,FALSE)</f>
        <v xml:space="preserve"> Cole</v>
      </c>
      <c r="E32" s="5" t="str">
        <f>VLOOKUP($B32,'All Teams'!$B$4:$F$103,4,FALSE)</f>
        <v>Durham</v>
      </c>
      <c r="F32" s="5" t="str">
        <f>VLOOKUP($B32,'All Teams'!$B$4:$F$103,5,FALSE)</f>
        <v>MB</v>
      </c>
      <c r="G32" s="25">
        <v>13.14</v>
      </c>
      <c r="H32" s="4"/>
      <c r="I32" s="4"/>
      <c r="J32" s="4"/>
    </row>
    <row r="33" spans="1:10" x14ac:dyDescent="0.25">
      <c r="A33" s="7">
        <f t="shared" si="0"/>
        <v>32</v>
      </c>
      <c r="B33" s="17">
        <v>85</v>
      </c>
      <c r="C33" s="5" t="str">
        <f>VLOOKUP($B33,'All Teams'!$B$4:$F$103,2,FALSE)</f>
        <v>Robert</v>
      </c>
      <c r="D33" s="5" t="str">
        <f>VLOOKUP($B33,'All Teams'!$B$4:$F$103,3,FALSE)</f>
        <v>White</v>
      </c>
      <c r="E33" s="5" t="str">
        <f>VLOOKUP($B33,'All Teams'!$B$4:$F$103,4,FALSE)</f>
        <v>North Yorkshire</v>
      </c>
      <c r="F33" s="5" t="str">
        <f>VLOOKUP($B33,'All Teams'!$B$4:$F$103,5,FALSE)</f>
        <v>MB</v>
      </c>
      <c r="G33" s="25">
        <v>13.15</v>
      </c>
      <c r="H33" s="4"/>
      <c r="I33" s="4"/>
      <c r="J33" s="4"/>
    </row>
    <row r="34" spans="1:10" x14ac:dyDescent="0.25">
      <c r="A34" s="7">
        <f t="shared" si="0"/>
        <v>33</v>
      </c>
      <c r="B34" s="17">
        <v>92</v>
      </c>
      <c r="C34" s="5" t="str">
        <f>VLOOKUP($B34,'All Teams'!$B$4:$F$103,2,FALSE)</f>
        <v>Harvey</v>
      </c>
      <c r="D34" s="5" t="str">
        <f>VLOOKUP($B34,'All Teams'!$B$4:$F$103,3,FALSE)</f>
        <v>Clacherty</v>
      </c>
      <c r="E34" s="5" t="str">
        <f>VLOOKUP($B34,'All Teams'!$B$4:$F$103,4,FALSE)</f>
        <v>North Yorkshire</v>
      </c>
      <c r="F34" s="5" t="str">
        <f>VLOOKUP($B34,'All Teams'!$B$4:$F$103,5,FALSE)</f>
        <v>MB</v>
      </c>
      <c r="G34" s="25">
        <v>13.16</v>
      </c>
      <c r="H34" s="4"/>
      <c r="I34" s="4"/>
      <c r="J34" s="4"/>
    </row>
    <row r="35" spans="1:10" x14ac:dyDescent="0.25">
      <c r="A35" s="7">
        <f t="shared" si="0"/>
        <v>34</v>
      </c>
      <c r="B35" s="17">
        <v>89</v>
      </c>
      <c r="C35" s="5" t="str">
        <f>VLOOKUP($B35,'All Teams'!$B$4:$F$103,2,FALSE)</f>
        <v>Jacques</v>
      </c>
      <c r="D35" s="5" t="str">
        <f>VLOOKUP($B35,'All Teams'!$B$4:$F$103,3,FALSE)</f>
        <v>Maurice</v>
      </c>
      <c r="E35" s="5" t="str">
        <f>VLOOKUP($B35,'All Teams'!$B$4:$F$103,4,FALSE)</f>
        <v>North Yorkshire</v>
      </c>
      <c r="F35" s="5" t="str">
        <f>VLOOKUP($B35,'All Teams'!$B$4:$F$103,5,FALSE)</f>
        <v>MB</v>
      </c>
      <c r="G35" s="25">
        <v>13.17</v>
      </c>
      <c r="H35" s="4"/>
      <c r="I35" s="4"/>
      <c r="J35" s="4"/>
    </row>
    <row r="36" spans="1:10" x14ac:dyDescent="0.25">
      <c r="A36" s="7">
        <f t="shared" si="0"/>
        <v>35</v>
      </c>
      <c r="B36" s="17">
        <v>76</v>
      </c>
      <c r="C36" s="5" t="str">
        <f>VLOOKUP($B36,'All Teams'!$B$4:$F$103,2,FALSE)</f>
        <v>Cameron</v>
      </c>
      <c r="D36" s="5" t="str">
        <f>VLOOKUP($B36,'All Teams'!$B$4:$F$103,3,FALSE)</f>
        <v>Dick</v>
      </c>
      <c r="E36" s="5" t="str">
        <f>VLOOKUP($B36,'All Teams'!$B$4:$F$103,4,FALSE)</f>
        <v>Northumberland</v>
      </c>
      <c r="F36" s="5" t="str">
        <f>VLOOKUP($B36,'All Teams'!$B$4:$F$103,5,FALSE)</f>
        <v>MB</v>
      </c>
      <c r="G36" s="25">
        <v>13.25</v>
      </c>
      <c r="H36" s="4"/>
      <c r="I36" s="4"/>
      <c r="J36" s="4"/>
    </row>
    <row r="37" spans="1:10" x14ac:dyDescent="0.25">
      <c r="A37" s="7">
        <f t="shared" si="0"/>
        <v>36</v>
      </c>
      <c r="B37" s="17">
        <v>43</v>
      </c>
      <c r="C37" s="5" t="str">
        <f>VLOOKUP($B37,'All Teams'!$B$4:$F$103,2,FALSE)</f>
        <v xml:space="preserve">Max </v>
      </c>
      <c r="D37" s="5" t="str">
        <f>VLOOKUP($B37,'All Teams'!$B$4:$F$103,3,FALSE)</f>
        <v>Harris</v>
      </c>
      <c r="E37" s="5" t="str">
        <f>VLOOKUP($B37,'All Teams'!$B$4:$F$103,4,FALSE)</f>
        <v>Durham</v>
      </c>
      <c r="F37" s="5" t="str">
        <f>VLOOKUP($B37,'All Teams'!$B$4:$F$103,5,FALSE)</f>
        <v>MB</v>
      </c>
      <c r="G37" s="25">
        <v>13.27</v>
      </c>
      <c r="H37" s="4"/>
      <c r="I37" s="4"/>
      <c r="J37" s="4"/>
    </row>
    <row r="38" spans="1:10" x14ac:dyDescent="0.25">
      <c r="A38" s="7">
        <f t="shared" si="0"/>
        <v>37</v>
      </c>
      <c r="B38" s="17">
        <v>91</v>
      </c>
      <c r="C38" s="5" t="str">
        <f>VLOOKUP($B38,'All Teams'!$B$4:$F$103,2,FALSE)</f>
        <v>Tom</v>
      </c>
      <c r="D38" s="5" t="str">
        <f>VLOOKUP($B38,'All Teams'!$B$4:$F$103,3,FALSE)</f>
        <v>Barrett</v>
      </c>
      <c r="E38" s="5" t="str">
        <f>VLOOKUP($B38,'All Teams'!$B$4:$F$103,4,FALSE)</f>
        <v>North Yorkshire</v>
      </c>
      <c r="F38" s="5" t="str">
        <f>VLOOKUP($B38,'All Teams'!$B$4:$F$103,5,FALSE)</f>
        <v>MB</v>
      </c>
      <c r="G38" s="25">
        <v>13.37</v>
      </c>
      <c r="H38" s="4"/>
      <c r="I38" s="4"/>
      <c r="J38" s="4"/>
    </row>
    <row r="39" spans="1:10" x14ac:dyDescent="0.25">
      <c r="A39" s="7">
        <f t="shared" si="0"/>
        <v>38</v>
      </c>
      <c r="B39" s="17">
        <v>8</v>
      </c>
      <c r="C39" s="5" t="str">
        <f>VLOOKUP($B39,'All Teams'!$B$4:$F$103,2,FALSE)</f>
        <v xml:space="preserve">Oscar </v>
      </c>
      <c r="D39" s="5" t="str">
        <f>VLOOKUP($B39,'All Teams'!$B$4:$F$103,3,FALSE)</f>
        <v>Brown</v>
      </c>
      <c r="E39" s="5" t="str">
        <f>VLOOKUP($B39,'All Teams'!$B$4:$F$103,4,FALSE)</f>
        <v>Cleveland</v>
      </c>
      <c r="F39" s="5" t="str">
        <f>VLOOKUP($B39,'All Teams'!$B$4:$F$103,5,FALSE)</f>
        <v>MB</v>
      </c>
      <c r="G39" s="25">
        <v>13.44</v>
      </c>
      <c r="H39" s="4"/>
      <c r="I39" s="4"/>
      <c r="J39" s="4"/>
    </row>
    <row r="40" spans="1:10" x14ac:dyDescent="0.25">
      <c r="A40" s="7">
        <f t="shared" si="0"/>
        <v>39</v>
      </c>
      <c r="B40" s="17">
        <v>73</v>
      </c>
      <c r="C40" s="5" t="str">
        <f>VLOOKUP($B40,'All Teams'!$B$4:$F$103,2,FALSE)</f>
        <v>Taylor</v>
      </c>
      <c r="D40" s="5" t="str">
        <f>VLOOKUP($B40,'All Teams'!$B$4:$F$103,3,FALSE)</f>
        <v>Walton</v>
      </c>
      <c r="E40" s="5" t="str">
        <f>VLOOKUP($B40,'All Teams'!$B$4:$F$103,4,FALSE)</f>
        <v>Northumberland</v>
      </c>
      <c r="F40" s="5" t="str">
        <f>VLOOKUP($B40,'All Teams'!$B$4:$F$103,5,FALSE)</f>
        <v>MB</v>
      </c>
      <c r="G40" s="25">
        <v>13.51</v>
      </c>
      <c r="H40" s="4"/>
      <c r="I40" s="4"/>
      <c r="J40" s="4"/>
    </row>
    <row r="41" spans="1:10" x14ac:dyDescent="0.25">
      <c r="A41" s="7">
        <f t="shared" si="0"/>
        <v>40</v>
      </c>
      <c r="B41" s="17">
        <v>51</v>
      </c>
      <c r="C41" s="5">
        <f>VLOOKUP($B41,'All Teams'!$B$4:$F$103,2,FALSE)</f>
        <v>0</v>
      </c>
      <c r="D41" s="5">
        <f>VLOOKUP($B41,'All Teams'!$B$4:$F$103,3,FALSE)</f>
        <v>0</v>
      </c>
      <c r="E41" s="5" t="str">
        <f>VLOOKUP($B41,'All Teams'!$B$4:$F$103,4,FALSE)</f>
        <v>Durham</v>
      </c>
      <c r="F41" s="5" t="str">
        <f>VLOOKUP($B41,'All Teams'!$B$4:$F$103,5,FALSE)</f>
        <v>MB</v>
      </c>
      <c r="G41" s="25">
        <v>14.01</v>
      </c>
      <c r="H41" s="4"/>
      <c r="I41" s="4"/>
      <c r="J41" s="4"/>
    </row>
    <row r="42" spans="1:10" x14ac:dyDescent="0.25">
      <c r="A42" s="7">
        <f t="shared" si="0"/>
        <v>41</v>
      </c>
      <c r="B42" s="17">
        <v>6</v>
      </c>
      <c r="C42" s="5" t="str">
        <f>VLOOKUP($B42,'All Teams'!$B$4:$F$103,2,FALSE)</f>
        <v>Thomas</v>
      </c>
      <c r="D42" s="5" t="str">
        <f>VLOOKUP($B42,'All Teams'!$B$4:$F$103,3,FALSE)</f>
        <v>Raynor</v>
      </c>
      <c r="E42" s="5" t="str">
        <f>VLOOKUP($B42,'All Teams'!$B$4:$F$103,4,FALSE)</f>
        <v>Cleveland</v>
      </c>
      <c r="F42" s="5" t="str">
        <f>VLOOKUP($B42,'All Teams'!$B$4:$F$103,5,FALSE)</f>
        <v>MB</v>
      </c>
      <c r="G42" s="25">
        <v>14.07</v>
      </c>
      <c r="H42" s="4"/>
      <c r="I42" s="4"/>
      <c r="J42" s="4"/>
    </row>
    <row r="43" spans="1:10" x14ac:dyDescent="0.25">
      <c r="A43" s="7">
        <f t="shared" si="0"/>
        <v>42</v>
      </c>
      <c r="B43" s="17">
        <v>4</v>
      </c>
      <c r="C43" s="5" t="str">
        <f>VLOOKUP($B43,'All Teams'!$B$4:$F$103,2,FALSE)</f>
        <v xml:space="preserve">Nathan </v>
      </c>
      <c r="D43" s="5" t="str">
        <f>VLOOKUP($B43,'All Teams'!$B$4:$F$103,3,FALSE)</f>
        <v>Cross</v>
      </c>
      <c r="E43" s="5" t="str">
        <f>VLOOKUP($B43,'All Teams'!$B$4:$F$103,4,FALSE)</f>
        <v>Cleveland</v>
      </c>
      <c r="F43" s="5" t="str">
        <f>VLOOKUP($B43,'All Teams'!$B$4:$F$103,5,FALSE)</f>
        <v>MB</v>
      </c>
      <c r="G43" s="25">
        <v>14.1</v>
      </c>
      <c r="H43" s="4"/>
      <c r="I43" s="4"/>
      <c r="J43" s="4"/>
    </row>
    <row r="44" spans="1:10" x14ac:dyDescent="0.25">
      <c r="A44" s="7">
        <f t="shared" si="0"/>
        <v>43</v>
      </c>
      <c r="B44" s="17">
        <v>49</v>
      </c>
      <c r="C44" s="5" t="str">
        <f>VLOOKUP($B44,'All Teams'!$B$4:$F$103,2,FALSE)</f>
        <v>Kellen</v>
      </c>
      <c r="D44" s="5" t="str">
        <f>VLOOKUP($B44,'All Teams'!$B$4:$F$103,3,FALSE)</f>
        <v xml:space="preserve"> Reah</v>
      </c>
      <c r="E44" s="5" t="str">
        <f>VLOOKUP($B44,'All Teams'!$B$4:$F$103,4,FALSE)</f>
        <v>Durham</v>
      </c>
      <c r="F44" s="5" t="str">
        <f>VLOOKUP($B44,'All Teams'!$B$4:$F$103,5,FALSE)</f>
        <v>MB</v>
      </c>
      <c r="G44" s="25">
        <v>14.13</v>
      </c>
      <c r="H44" s="4"/>
      <c r="I44" s="4"/>
      <c r="J44" s="4"/>
    </row>
    <row r="45" spans="1:10" x14ac:dyDescent="0.25">
      <c r="A45" s="7">
        <f t="shared" si="0"/>
        <v>44</v>
      </c>
      <c r="B45" s="17">
        <v>93</v>
      </c>
      <c r="C45" s="5" t="str">
        <f>VLOOKUP($B45,'All Teams'!$B$4:$F$103,2,FALSE)</f>
        <v>Isaac</v>
      </c>
      <c r="D45" s="5" t="str">
        <f>VLOOKUP($B45,'All Teams'!$B$4:$F$103,3,FALSE)</f>
        <v>Maury</v>
      </c>
      <c r="E45" s="5" t="str">
        <f>VLOOKUP($B45,'All Teams'!$B$4:$F$103,4,FALSE)</f>
        <v>North Yorkshire</v>
      </c>
      <c r="F45" s="5" t="str">
        <f>VLOOKUP($B45,'All Teams'!$B$4:$F$103,5,FALSE)</f>
        <v>MB</v>
      </c>
      <c r="G45" s="25">
        <v>14.28</v>
      </c>
      <c r="H45" s="4"/>
      <c r="I45" s="4"/>
      <c r="J45" s="4"/>
    </row>
    <row r="46" spans="1:10" x14ac:dyDescent="0.25">
      <c r="A46" s="12"/>
    </row>
    <row r="47" spans="1:10" x14ac:dyDescent="0.25">
      <c r="A47" s="12"/>
    </row>
    <row r="48" spans="1:10" x14ac:dyDescent="0.25">
      <c r="A48" s="12"/>
    </row>
    <row r="49" spans="1:1" x14ac:dyDescent="0.25">
      <c r="A49" s="12"/>
    </row>
  </sheetData>
  <sheetProtection selectLockedCells="1"/>
  <conditionalFormatting sqref="J9:J13">
    <cfRule type="cellIs" dxfId="22" priority="1" operator="equal">
      <formula>SMALL($J$9:$J$13,3)</formula>
    </cfRule>
    <cfRule type="cellIs" dxfId="21" priority="2" operator="equal">
      <formula>SMALL($J$9:$J$13,2)</formula>
    </cfRule>
    <cfRule type="cellIs" dxfId="20" priority="3" operator="equal">
      <formula>SMALL($J$9:$J$13,1)</formula>
    </cfRule>
  </conditionalFormatting>
  <pageMargins left="0.7" right="0.7" top="0.75" bottom="0.75" header="0.3" footer="0.3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showGridLines="0" workbookViewId="0">
      <pane ySplit="1" topLeftCell="A23" activePane="bottomLeft" state="frozen"/>
      <selection pane="bottomLeft" sqref="A1:J45"/>
    </sheetView>
  </sheetViews>
  <sheetFormatPr defaultRowHeight="15" x14ac:dyDescent="0.25"/>
  <cols>
    <col min="1" max="1" width="8.28515625" style="13" bestFit="1" customWidth="1"/>
    <col min="2" max="2" width="8.28515625" bestFit="1" customWidth="1"/>
    <col min="3" max="4" width="8.85546875" bestFit="1" customWidth="1"/>
    <col min="5" max="5" width="15" bestFit="1" customWidth="1"/>
    <col min="6" max="6" width="10.42578125" bestFit="1" customWidth="1"/>
    <col min="7" max="7" width="8.42578125" customWidth="1"/>
    <col min="9" max="9" width="21.140625" bestFit="1" customWidth="1"/>
    <col min="10" max="10" width="8.140625" bestFit="1" customWidth="1"/>
  </cols>
  <sheetData>
    <row r="1" spans="1:10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  <c r="H1" s="4"/>
      <c r="I1" s="4"/>
      <c r="J1" s="4"/>
    </row>
    <row r="2" spans="1:10" x14ac:dyDescent="0.25">
      <c r="A2" s="7">
        <v>1</v>
      </c>
      <c r="B2" s="17">
        <v>61</v>
      </c>
      <c r="C2" s="5" t="str">
        <f>VLOOKUP($B2,'All Teams'!$Z$4:$AD$103,2,FALSE)</f>
        <v>Rhian</v>
      </c>
      <c r="D2" s="5" t="str">
        <f>VLOOKUP($B2,'All Teams'!$Z$4:$AD$103,3,FALSE)</f>
        <v>Purves</v>
      </c>
      <c r="E2" s="5" t="str">
        <f>VLOOKUP($B2,'All Teams'!$Z$4:$AD$103,4,FALSE)</f>
        <v>Northumberland</v>
      </c>
      <c r="F2" s="5" t="str">
        <f>VLOOKUP($B2,'All Teams'!$Z$4:$AD$103,5,FALSE)</f>
        <v>MG</v>
      </c>
      <c r="G2" s="25">
        <v>8.43</v>
      </c>
      <c r="H2" s="4"/>
      <c r="I2" s="4"/>
      <c r="J2" s="4"/>
    </row>
    <row r="3" spans="1:10" x14ac:dyDescent="0.25">
      <c r="A3" s="7">
        <f>A2+1</f>
        <v>2</v>
      </c>
      <c r="B3" s="17">
        <v>41</v>
      </c>
      <c r="C3" s="5" t="str">
        <f>VLOOKUP($B3,'All Teams'!$Z$4:$AD$103,2,FALSE)</f>
        <v>Stella</v>
      </c>
      <c r="D3" s="5" t="str">
        <f>VLOOKUP($B3,'All Teams'!$Z$4:$AD$103,3,FALSE)</f>
        <v xml:space="preserve"> Jones</v>
      </c>
      <c r="E3" s="5" t="str">
        <f>VLOOKUP($B3,'All Teams'!$Z$4:$AD$103,4,FALSE)</f>
        <v>Durham</v>
      </c>
      <c r="F3" s="5" t="str">
        <f>VLOOKUP($B3,'All Teams'!$Z$4:$AD$103,5,FALSE)</f>
        <v>MG</v>
      </c>
      <c r="G3" s="25">
        <v>8.49</v>
      </c>
      <c r="H3" s="4"/>
      <c r="I3" s="4"/>
      <c r="J3" s="4"/>
    </row>
    <row r="4" spans="1:10" x14ac:dyDescent="0.25">
      <c r="A4" s="7">
        <f t="shared" ref="A4:A45" si="0">A3+1</f>
        <v>3</v>
      </c>
      <c r="B4" s="17">
        <v>1</v>
      </c>
      <c r="C4" s="5" t="str">
        <f>VLOOKUP($B4,'All Teams'!$Z$4:$AD$103,2,FALSE)</f>
        <v>Francis</v>
      </c>
      <c r="D4" s="5" t="str">
        <f>VLOOKUP($B4,'All Teams'!$Z$4:$AD$103,3,FALSE)</f>
        <v>Bell</v>
      </c>
      <c r="E4" s="5" t="str">
        <f>VLOOKUP($B4,'All Teams'!$Z$4:$AD$103,4,FALSE)</f>
        <v>Cleveland</v>
      </c>
      <c r="F4" s="5" t="str">
        <f>VLOOKUP($B4,'All Teams'!$Z$4:$AD$103,5,FALSE)</f>
        <v>MG</v>
      </c>
      <c r="G4" s="25">
        <v>9.08</v>
      </c>
      <c r="H4" s="4"/>
      <c r="I4" s="4"/>
      <c r="J4" s="4"/>
    </row>
    <row r="5" spans="1:10" ht="15.75" thickBot="1" x14ac:dyDescent="0.3">
      <c r="A5" s="7">
        <f t="shared" si="0"/>
        <v>4</v>
      </c>
      <c r="B5" s="17">
        <v>85</v>
      </c>
      <c r="C5" s="5" t="str">
        <f>VLOOKUP($B5,'All Teams'!$Z$4:$AD$103,2,FALSE)</f>
        <v>Eve</v>
      </c>
      <c r="D5" s="5" t="str">
        <f>VLOOKUP($B5,'All Teams'!$Z$4:$AD$103,3,FALSE)</f>
        <v>Hutchinson</v>
      </c>
      <c r="E5" s="5" t="str">
        <f>VLOOKUP($B5,'All Teams'!$Z$4:$AD$103,4,FALSE)</f>
        <v>North Yorkshire</v>
      </c>
      <c r="F5" s="5" t="str">
        <f>VLOOKUP($B5,'All Teams'!$Z$4:$AD$103,5,FALSE)</f>
        <v>MG</v>
      </c>
      <c r="G5" s="25">
        <v>9.15</v>
      </c>
      <c r="H5" s="4"/>
      <c r="I5" s="4"/>
      <c r="J5" s="4"/>
    </row>
    <row r="6" spans="1:10" ht="22.5" thickTop="1" thickBot="1" x14ac:dyDescent="0.4">
      <c r="A6" s="7">
        <f t="shared" si="0"/>
        <v>5</v>
      </c>
      <c r="B6" s="17">
        <v>62</v>
      </c>
      <c r="C6" s="5" t="str">
        <f>VLOOKUP($B6,'All Teams'!$Z$4:$AD$103,2,FALSE)</f>
        <v>Isobel</v>
      </c>
      <c r="D6" s="5" t="str">
        <f>VLOOKUP($B6,'All Teams'!$Z$4:$AD$103,3,FALSE)</f>
        <v>Chaudhry</v>
      </c>
      <c r="E6" s="5" t="str">
        <f>VLOOKUP($B6,'All Teams'!$Z$4:$AD$103,4,FALSE)</f>
        <v>Northumberland</v>
      </c>
      <c r="F6" s="5" t="str">
        <f>VLOOKUP($B6,'All Teams'!$Z$4:$AD$103,5,FALSE)</f>
        <v>MG</v>
      </c>
      <c r="G6" s="25">
        <v>9.19</v>
      </c>
      <c r="H6" s="4"/>
      <c r="I6" s="8" t="s">
        <v>21</v>
      </c>
      <c r="J6" s="8"/>
    </row>
    <row r="7" spans="1:10" ht="22.5" thickTop="1" thickBot="1" x14ac:dyDescent="0.4">
      <c r="A7" s="7">
        <f t="shared" si="0"/>
        <v>6</v>
      </c>
      <c r="B7" s="17">
        <v>81</v>
      </c>
      <c r="C7" s="5" t="str">
        <f>VLOOKUP($B7,'All Teams'!$Z$4:$AD$103,2,FALSE)</f>
        <v>Tilly</v>
      </c>
      <c r="D7" s="5" t="str">
        <f>VLOOKUP($B7,'All Teams'!$Z$4:$AD$103,3,FALSE)</f>
        <v>Adamski</v>
      </c>
      <c r="E7" s="5" t="str">
        <f>VLOOKUP($B7,'All Teams'!$Z$4:$AD$103,4,FALSE)</f>
        <v>North Yorkshire</v>
      </c>
      <c r="F7" s="5" t="str">
        <f>VLOOKUP($B7,'All Teams'!$Z$4:$AD$103,5,FALSE)</f>
        <v>MG</v>
      </c>
      <c r="G7" s="25">
        <v>9.2100000000000009</v>
      </c>
      <c r="H7" s="4"/>
      <c r="I7" s="8" t="s">
        <v>6</v>
      </c>
      <c r="J7" s="8" t="s">
        <v>22</v>
      </c>
    </row>
    <row r="8" spans="1:10" ht="20.25" thickTop="1" thickBot="1" x14ac:dyDescent="0.35">
      <c r="A8" s="7">
        <f t="shared" si="0"/>
        <v>7</v>
      </c>
      <c r="B8" s="17">
        <v>42</v>
      </c>
      <c r="C8" s="5" t="str">
        <f>VLOOKUP($B8,'All Teams'!$Z$4:$AD$103,2,FALSE)</f>
        <v xml:space="preserve">Hannah </v>
      </c>
      <c r="D8" s="5" t="str">
        <f>VLOOKUP($B8,'All Teams'!$Z$4:$AD$103,3,FALSE)</f>
        <v>Raw</v>
      </c>
      <c r="E8" s="5" t="str">
        <f>VLOOKUP($B8,'All Teams'!$Z$4:$AD$103,4,FALSE)</f>
        <v>Durham</v>
      </c>
      <c r="F8" s="5" t="str">
        <f>VLOOKUP($B8,'All Teams'!$Z$4:$AD$103,5,FALSE)</f>
        <v>MG</v>
      </c>
      <c r="G8" s="25">
        <v>9.24</v>
      </c>
      <c r="H8" s="4"/>
      <c r="I8" s="9" t="s">
        <v>4</v>
      </c>
      <c r="J8" s="10">
        <f t="array" ref="J8">SUM(IF($E$2:$E$45="Cleveland",IF(ROW($E$2:$E$45)&lt;=SMALL(IF($E$2:$E$45="Cleveland",ROW($E$2:$E$45)),6),$A$2:$A$45)))</f>
        <v>126</v>
      </c>
    </row>
    <row r="9" spans="1:10" ht="20.25" thickTop="1" thickBot="1" x14ac:dyDescent="0.35">
      <c r="A9" s="7">
        <f t="shared" si="0"/>
        <v>8</v>
      </c>
      <c r="B9" s="17">
        <v>65</v>
      </c>
      <c r="C9" s="5" t="str">
        <f>VLOOKUP($B9,'All Teams'!$Z$4:$AD$103,2,FALSE)</f>
        <v>Katie</v>
      </c>
      <c r="D9" s="5" t="str">
        <f>VLOOKUP($B9,'All Teams'!$Z$4:$AD$103,3,FALSE)</f>
        <v>Sajjanhar</v>
      </c>
      <c r="E9" s="5" t="str">
        <f>VLOOKUP($B9,'All Teams'!$Z$4:$AD$103,4,FALSE)</f>
        <v>Northumberland</v>
      </c>
      <c r="F9" s="5" t="str">
        <f>VLOOKUP($B9,'All Teams'!$Z$4:$AD$103,5,FALSE)</f>
        <v>MG</v>
      </c>
      <c r="G9" s="25">
        <v>9.27</v>
      </c>
      <c r="H9" s="4"/>
      <c r="I9" s="9" t="s">
        <v>5</v>
      </c>
      <c r="J9" s="10">
        <f t="array" ref="J9">SUM(IF($E$2:$E$45="Cumbria",IF(ROW($E$2:$E$45)&lt;=SMALL(IF($E$2:$E$45="Cumbria",ROW($E$2:$E$45)),6),$A$2:$A$45)))</f>
        <v>0</v>
      </c>
    </row>
    <row r="10" spans="1:10" ht="20.25" thickTop="1" thickBot="1" x14ac:dyDescent="0.35">
      <c r="A10" s="7">
        <f t="shared" si="0"/>
        <v>9</v>
      </c>
      <c r="B10" s="17">
        <v>43</v>
      </c>
      <c r="C10" s="5" t="str">
        <f>VLOOKUP($B10,'All Teams'!$Z$4:$AD$103,2,FALSE)</f>
        <v xml:space="preserve">Jessica </v>
      </c>
      <c r="D10" s="5" t="str">
        <f>VLOOKUP($B10,'All Teams'!$Z$4:$AD$103,3,FALSE)</f>
        <v>Leslie</v>
      </c>
      <c r="E10" s="5" t="str">
        <f>VLOOKUP($B10,'All Teams'!$Z$4:$AD$103,4,FALSE)</f>
        <v>Durham</v>
      </c>
      <c r="F10" s="5" t="str">
        <f>VLOOKUP($B10,'All Teams'!$Z$4:$AD$103,5,FALSE)</f>
        <v>MG</v>
      </c>
      <c r="G10" s="25">
        <v>9.3000000000000007</v>
      </c>
      <c r="H10" s="4"/>
      <c r="I10" s="9" t="s">
        <v>2</v>
      </c>
      <c r="J10" s="10">
        <f t="array" ref="J10">SUM(IF($E$2:$E$45="Durham",IF(ROW($E$2:$E$45)&lt;=SMALL(IF($E$2:$E$45="Durham",ROW($E$2:$E$45)),6),$A$2:$A$45)))</f>
        <v>75</v>
      </c>
    </row>
    <row r="11" spans="1:10" ht="20.25" thickTop="1" thickBot="1" x14ac:dyDescent="0.35">
      <c r="A11" s="7">
        <f t="shared" si="0"/>
        <v>10</v>
      </c>
      <c r="B11" s="17">
        <v>84</v>
      </c>
      <c r="C11" s="5" t="str">
        <f>VLOOKUP($B11,'All Teams'!$Z$4:$AD$103,2,FALSE)</f>
        <v>Chloe</v>
      </c>
      <c r="D11" s="5" t="str">
        <f>VLOOKUP($B11,'All Teams'!$Z$4:$AD$103,3,FALSE)</f>
        <v>Calvert-Best</v>
      </c>
      <c r="E11" s="5" t="str">
        <f>VLOOKUP($B11,'All Teams'!$Z$4:$AD$103,4,FALSE)</f>
        <v>North Yorkshire</v>
      </c>
      <c r="F11" s="5" t="str">
        <f>VLOOKUP($B11,'All Teams'!$Z$4:$AD$103,5,FALSE)</f>
        <v>MG</v>
      </c>
      <c r="G11" s="25">
        <v>9.34</v>
      </c>
      <c r="H11" s="4"/>
      <c r="I11" s="9" t="s">
        <v>3</v>
      </c>
      <c r="J11" s="10">
        <f t="array" ref="J11">SUM(IF($E$2:$E$45="Northumberland",IF(ROW($E$2:$E$45)&lt;=SMALL(IF($E$2:$E$45="Northumberland",ROW($E$2:$E$45)),6),$A$2:$A$45)))</f>
        <v>55</v>
      </c>
    </row>
    <row r="12" spans="1:10" ht="20.25" thickTop="1" thickBot="1" x14ac:dyDescent="0.35">
      <c r="A12" s="7">
        <f t="shared" si="0"/>
        <v>11</v>
      </c>
      <c r="B12" s="17">
        <v>4</v>
      </c>
      <c r="C12" s="5" t="str">
        <f>VLOOKUP($B12,'All Teams'!$Z$4:$AD$103,2,FALSE)</f>
        <v>Lucy</v>
      </c>
      <c r="D12" s="5" t="str">
        <f>VLOOKUP($B12,'All Teams'!$Z$4:$AD$103,3,FALSE)</f>
        <v>Armstrong</v>
      </c>
      <c r="E12" s="5" t="str">
        <f>VLOOKUP($B12,'All Teams'!$Z$4:$AD$103,4,FALSE)</f>
        <v>Cleveland</v>
      </c>
      <c r="F12" s="5" t="str">
        <f>VLOOKUP($B12,'All Teams'!$Z$4:$AD$103,5,FALSE)</f>
        <v>MG</v>
      </c>
      <c r="G12" s="25">
        <v>9.35</v>
      </c>
      <c r="H12" s="4"/>
      <c r="I12" s="9" t="s">
        <v>23</v>
      </c>
      <c r="J12" s="10">
        <f t="array" ref="J12">SUM(IF($E$2:$E$45="North Yorkshire",IF(ROW($E$2:$E$45)&lt;=SMALL(IF($E$2:$E$45="North Yorkshire",ROW($E$2:$E$45)),6),$A$2:$A$45)))</f>
        <v>88</v>
      </c>
    </row>
    <row r="13" spans="1:10" ht="15.75" thickTop="1" x14ac:dyDescent="0.25">
      <c r="A13" s="7">
        <f t="shared" si="0"/>
        <v>12</v>
      </c>
      <c r="B13" s="17">
        <v>67</v>
      </c>
      <c r="C13" s="5" t="str">
        <f>VLOOKUP($B13,'All Teams'!$Z$4:$AD$103,2,FALSE)</f>
        <v>Ellen</v>
      </c>
      <c r="D13" s="5" t="str">
        <f>VLOOKUP($B13,'All Teams'!$Z$4:$AD$103,3,FALSE)</f>
        <v>Ricketts</v>
      </c>
      <c r="E13" s="5" t="str">
        <f>VLOOKUP($B13,'All Teams'!$Z$4:$AD$103,4,FALSE)</f>
        <v>Northumberland</v>
      </c>
      <c r="F13" s="5" t="str">
        <f>VLOOKUP($B13,'All Teams'!$Z$4:$AD$103,5,FALSE)</f>
        <v>MG</v>
      </c>
      <c r="G13" s="25">
        <v>9.36</v>
      </c>
      <c r="H13" s="4"/>
      <c r="I13" s="4"/>
      <c r="J13" s="4"/>
    </row>
    <row r="14" spans="1:10" x14ac:dyDescent="0.25">
      <c r="A14" s="7">
        <f t="shared" si="0"/>
        <v>13</v>
      </c>
      <c r="B14" s="17">
        <v>2</v>
      </c>
      <c r="C14" s="5" t="str">
        <f>VLOOKUP($B14,'All Teams'!$Z$4:$AD$103,2,FALSE)</f>
        <v>Rebecca</v>
      </c>
      <c r="D14" s="5" t="str">
        <f>VLOOKUP($B14,'All Teams'!$Z$4:$AD$103,3,FALSE)</f>
        <v>Hall</v>
      </c>
      <c r="E14" s="5" t="str">
        <f>VLOOKUP($B14,'All Teams'!$Z$4:$AD$103,4,FALSE)</f>
        <v>Cleveland</v>
      </c>
      <c r="F14" s="5" t="str">
        <f>VLOOKUP($B14,'All Teams'!$Z$4:$AD$103,5,FALSE)</f>
        <v>MG</v>
      </c>
      <c r="G14" s="25">
        <v>9.3699999999999992</v>
      </c>
      <c r="H14" s="4"/>
      <c r="I14" s="4"/>
      <c r="J14" s="4"/>
    </row>
    <row r="15" spans="1:10" x14ac:dyDescent="0.25">
      <c r="A15" s="7">
        <f t="shared" si="0"/>
        <v>14</v>
      </c>
      <c r="B15" s="17">
        <v>64</v>
      </c>
      <c r="C15" s="5" t="str">
        <f>VLOOKUP($B15,'All Teams'!$Z$4:$AD$103,2,FALSE)</f>
        <v>Chantelle</v>
      </c>
      <c r="D15" s="5" t="str">
        <f>VLOOKUP($B15,'All Teams'!$Z$4:$AD$103,3,FALSE)</f>
        <v>Ree</v>
      </c>
      <c r="E15" s="5" t="str">
        <f>VLOOKUP($B15,'All Teams'!$Z$4:$AD$103,4,FALSE)</f>
        <v>Northumberland</v>
      </c>
      <c r="F15" s="5" t="str">
        <f>VLOOKUP($B15,'All Teams'!$Z$4:$AD$103,5,FALSE)</f>
        <v>MG</v>
      </c>
      <c r="G15" s="25">
        <v>9.3800000000000008</v>
      </c>
      <c r="H15" s="4"/>
      <c r="I15" s="4"/>
      <c r="J15" s="4"/>
    </row>
    <row r="16" spans="1:10" x14ac:dyDescent="0.25">
      <c r="A16" s="7">
        <f t="shared" si="0"/>
        <v>15</v>
      </c>
      <c r="B16" s="17">
        <v>68</v>
      </c>
      <c r="C16" s="5" t="str">
        <f>VLOOKUP($B16,'All Teams'!$Z$4:$AD$103,2,FALSE)</f>
        <v>Francesca</v>
      </c>
      <c r="D16" s="5" t="str">
        <f>VLOOKUP($B16,'All Teams'!$Z$4:$AD$103,3,FALSE)</f>
        <v>Burrin</v>
      </c>
      <c r="E16" s="5" t="str">
        <f>VLOOKUP($B16,'All Teams'!$Z$4:$AD$103,4,FALSE)</f>
        <v>Northumberland</v>
      </c>
      <c r="F16" s="5" t="str">
        <f>VLOOKUP($B16,'All Teams'!$Z$4:$AD$103,5,FALSE)</f>
        <v>MG</v>
      </c>
      <c r="G16" s="25">
        <v>9.4</v>
      </c>
      <c r="H16" s="4"/>
      <c r="I16" s="4"/>
      <c r="J16" s="4"/>
    </row>
    <row r="17" spans="1:10" x14ac:dyDescent="0.25">
      <c r="A17" s="7">
        <f t="shared" si="0"/>
        <v>16</v>
      </c>
      <c r="B17" s="17">
        <v>69</v>
      </c>
      <c r="C17" s="5" t="str">
        <f>VLOOKUP($B17,'All Teams'!$Z$4:$AD$103,2,FALSE)</f>
        <v>Emily</v>
      </c>
      <c r="D17" s="5" t="str">
        <f>VLOOKUP($B17,'All Teams'!$Z$4:$AD$103,3,FALSE)</f>
        <v>Large</v>
      </c>
      <c r="E17" s="5" t="str">
        <f>VLOOKUP($B17,'All Teams'!$Z$4:$AD$103,4,FALSE)</f>
        <v>Northumberland</v>
      </c>
      <c r="F17" s="5" t="str">
        <f>VLOOKUP($B17,'All Teams'!$Z$4:$AD$103,5,FALSE)</f>
        <v>MG</v>
      </c>
      <c r="G17" s="25">
        <v>9.4</v>
      </c>
      <c r="H17" s="4"/>
      <c r="I17" s="4"/>
      <c r="J17" s="4"/>
    </row>
    <row r="18" spans="1:10" x14ac:dyDescent="0.25">
      <c r="A18" s="7">
        <f t="shared" si="0"/>
        <v>17</v>
      </c>
      <c r="B18" s="17">
        <v>93</v>
      </c>
      <c r="C18" s="5" t="str">
        <f>VLOOKUP($B18,'All Teams'!$Z$4:$AD$103,2,FALSE)</f>
        <v>Harriet</v>
      </c>
      <c r="D18" s="5" t="str">
        <f>VLOOKUP($B18,'All Teams'!$Z$4:$AD$103,3,FALSE)</f>
        <v>Eve</v>
      </c>
      <c r="E18" s="5" t="str">
        <f>VLOOKUP($B18,'All Teams'!$Z$4:$AD$103,4,FALSE)</f>
        <v>North Yorkshire</v>
      </c>
      <c r="F18" s="5" t="str">
        <f>VLOOKUP($B18,'All Teams'!$Z$4:$AD$103,5,FALSE)</f>
        <v>MG</v>
      </c>
      <c r="G18" s="25">
        <v>9.44</v>
      </c>
      <c r="H18" s="4"/>
      <c r="I18" s="4"/>
      <c r="J18" s="4"/>
    </row>
    <row r="19" spans="1:10" x14ac:dyDescent="0.25">
      <c r="A19" s="7">
        <f t="shared" si="0"/>
        <v>18</v>
      </c>
      <c r="B19" s="17">
        <v>51</v>
      </c>
      <c r="C19" s="5" t="str">
        <f>VLOOKUP($B19,'All Teams'!$Z$4:$AD$103,2,FALSE)</f>
        <v xml:space="preserve">Amy </v>
      </c>
      <c r="D19" s="5" t="str">
        <f>VLOOKUP($B19,'All Teams'!$Z$4:$AD$103,3,FALSE)</f>
        <v>Jack</v>
      </c>
      <c r="E19" s="5" t="str">
        <f>VLOOKUP($B19,'All Teams'!$Z$4:$AD$103,4,FALSE)</f>
        <v>Durham</v>
      </c>
      <c r="F19" s="5" t="str">
        <f>VLOOKUP($B19,'All Teams'!$Z$4:$AD$103,5,FALSE)</f>
        <v>MG</v>
      </c>
      <c r="G19" s="25">
        <v>9.4600000000000009</v>
      </c>
      <c r="H19" s="4"/>
      <c r="I19" s="4"/>
      <c r="J19" s="4"/>
    </row>
    <row r="20" spans="1:10" x14ac:dyDescent="0.25">
      <c r="A20" s="7">
        <f t="shared" si="0"/>
        <v>19</v>
      </c>
      <c r="B20" s="17">
        <v>44</v>
      </c>
      <c r="C20" s="5" t="str">
        <f>VLOOKUP($B20,'All Teams'!$Z$4:$AD$103,2,FALSE)</f>
        <v xml:space="preserve">Beatrice </v>
      </c>
      <c r="D20" s="5" t="str">
        <f>VLOOKUP($B20,'All Teams'!$Z$4:$AD$103,3,FALSE)</f>
        <v>Lineton</v>
      </c>
      <c r="E20" s="5" t="str">
        <f>VLOOKUP($B20,'All Teams'!$Z$4:$AD$103,4,FALSE)</f>
        <v>Durham</v>
      </c>
      <c r="F20" s="5" t="str">
        <f>VLOOKUP($B20,'All Teams'!$Z$4:$AD$103,5,FALSE)</f>
        <v>MG</v>
      </c>
      <c r="G20" s="25">
        <v>9.5500000000000007</v>
      </c>
      <c r="H20" s="4"/>
      <c r="I20" s="4"/>
      <c r="J20" s="4"/>
    </row>
    <row r="21" spans="1:10" x14ac:dyDescent="0.25">
      <c r="A21" s="7">
        <f t="shared" si="0"/>
        <v>20</v>
      </c>
      <c r="B21" s="17">
        <v>47</v>
      </c>
      <c r="C21" s="5" t="str">
        <f>VLOOKUP($B21,'All Teams'!$Z$4:$AD$103,2,FALSE)</f>
        <v>Miranda</v>
      </c>
      <c r="D21" s="5" t="str">
        <f>VLOOKUP($B21,'All Teams'!$Z$4:$AD$103,3,FALSE)</f>
        <v xml:space="preserve"> Stephenson</v>
      </c>
      <c r="E21" s="5" t="str">
        <f>VLOOKUP($B21,'All Teams'!$Z$4:$AD$103,4,FALSE)</f>
        <v>Durham</v>
      </c>
      <c r="F21" s="5" t="str">
        <f>VLOOKUP($B21,'All Teams'!$Z$4:$AD$103,5,FALSE)</f>
        <v>MG</v>
      </c>
      <c r="G21" s="25">
        <v>9.56</v>
      </c>
      <c r="H21" s="4"/>
      <c r="I21" s="4"/>
      <c r="J21" s="4"/>
    </row>
    <row r="22" spans="1:10" x14ac:dyDescent="0.25">
      <c r="A22" s="7">
        <f t="shared" si="0"/>
        <v>21</v>
      </c>
      <c r="B22" s="17">
        <v>74</v>
      </c>
      <c r="C22" s="5" t="str">
        <f>VLOOKUP($B22,'All Teams'!$Z$4:$AD$103,2,FALSE)</f>
        <v>Kate</v>
      </c>
      <c r="D22" s="5" t="str">
        <f>VLOOKUP($B22,'All Teams'!$Z$4:$AD$103,3,FALSE)</f>
        <v>Seymour</v>
      </c>
      <c r="E22" s="5" t="str">
        <f>VLOOKUP($B22,'All Teams'!$Z$4:$AD$103,4,FALSE)</f>
        <v>Northumberland</v>
      </c>
      <c r="F22" s="5" t="str">
        <f>VLOOKUP($B22,'All Teams'!$Z$4:$AD$103,5,FALSE)</f>
        <v>MG</v>
      </c>
      <c r="G22" s="25">
        <v>9.57</v>
      </c>
      <c r="H22" s="4"/>
      <c r="I22" s="4"/>
      <c r="J22" s="4"/>
    </row>
    <row r="23" spans="1:10" x14ac:dyDescent="0.25">
      <c r="A23" s="7">
        <f t="shared" si="0"/>
        <v>22</v>
      </c>
      <c r="B23" s="17">
        <v>46</v>
      </c>
      <c r="C23" s="5" t="str">
        <f>VLOOKUP($B23,'All Teams'!$Z$4:$AD$103,2,FALSE)</f>
        <v xml:space="preserve">Lisa </v>
      </c>
      <c r="D23" s="5" t="str">
        <f>VLOOKUP($B23,'All Teams'!$Z$4:$AD$103,3,FALSE)</f>
        <v>Thornley</v>
      </c>
      <c r="E23" s="5" t="str">
        <f>VLOOKUP($B23,'All Teams'!$Z$4:$AD$103,4,FALSE)</f>
        <v>Durham</v>
      </c>
      <c r="F23" s="5" t="str">
        <f>VLOOKUP($B23,'All Teams'!$Z$4:$AD$103,5,FALSE)</f>
        <v>MG</v>
      </c>
      <c r="G23" s="25">
        <v>10</v>
      </c>
      <c r="H23" s="4"/>
      <c r="I23" s="4"/>
      <c r="J23" s="4"/>
    </row>
    <row r="24" spans="1:10" x14ac:dyDescent="0.25">
      <c r="A24" s="7">
        <f t="shared" si="0"/>
        <v>23</v>
      </c>
      <c r="B24" s="17">
        <v>71</v>
      </c>
      <c r="C24" s="5" t="str">
        <f>VLOOKUP($B24,'All Teams'!$Z$4:$AD$103,2,FALSE)</f>
        <v>Callie</v>
      </c>
      <c r="D24" s="5" t="str">
        <f>VLOOKUP($B24,'All Teams'!$Z$4:$AD$103,3,FALSE)</f>
        <v>Henderson</v>
      </c>
      <c r="E24" s="5" t="str">
        <f>VLOOKUP($B24,'All Teams'!$Z$4:$AD$103,4,FALSE)</f>
        <v>Northumberland</v>
      </c>
      <c r="F24" s="5" t="str">
        <f>VLOOKUP($B24,'All Teams'!$Z$4:$AD$103,5,FALSE)</f>
        <v>MG</v>
      </c>
      <c r="G24" s="25">
        <v>10.01</v>
      </c>
      <c r="H24" s="4"/>
      <c r="I24" s="4"/>
      <c r="J24" s="4"/>
    </row>
    <row r="25" spans="1:10" x14ac:dyDescent="0.25">
      <c r="A25" s="7">
        <f t="shared" si="0"/>
        <v>24</v>
      </c>
      <c r="B25" s="17">
        <v>87</v>
      </c>
      <c r="C25" s="5" t="str">
        <f>VLOOKUP($B25,'All Teams'!$Z$4:$AD$103,2,FALSE)</f>
        <v>Eliza</v>
      </c>
      <c r="D25" s="5" t="str">
        <f>VLOOKUP($B25,'All Teams'!$Z$4:$AD$103,3,FALSE)</f>
        <v>Parker-Hack</v>
      </c>
      <c r="E25" s="5" t="str">
        <f>VLOOKUP($B25,'All Teams'!$Z$4:$AD$103,4,FALSE)</f>
        <v>North Yorkshire</v>
      </c>
      <c r="F25" s="5" t="str">
        <f>VLOOKUP($B25,'All Teams'!$Z$4:$AD$103,5,FALSE)</f>
        <v>MG</v>
      </c>
      <c r="G25" s="25">
        <v>10.029999999999999</v>
      </c>
      <c r="H25" s="4"/>
      <c r="I25" s="4"/>
      <c r="J25" s="4"/>
    </row>
    <row r="26" spans="1:10" x14ac:dyDescent="0.25">
      <c r="A26" s="7">
        <f t="shared" si="0"/>
        <v>25</v>
      </c>
      <c r="B26" s="17">
        <v>72</v>
      </c>
      <c r="C26" s="5" t="str">
        <f>VLOOKUP($B26,'All Teams'!$Z$4:$AD$103,2,FALSE)</f>
        <v>Alannah</v>
      </c>
      <c r="D26" s="5" t="str">
        <f>VLOOKUP($B26,'All Teams'!$Z$4:$AD$103,3,FALSE)</f>
        <v>Browne</v>
      </c>
      <c r="E26" s="5" t="str">
        <f>VLOOKUP($B26,'All Teams'!$Z$4:$AD$103,4,FALSE)</f>
        <v>Northumberland</v>
      </c>
      <c r="F26" s="5" t="str">
        <f>VLOOKUP($B26,'All Teams'!$Z$4:$AD$103,5,FALSE)</f>
        <v>MG</v>
      </c>
      <c r="G26" s="25">
        <v>10.039999999999999</v>
      </c>
      <c r="H26" s="4"/>
      <c r="I26" s="4"/>
      <c r="J26" s="4"/>
    </row>
    <row r="27" spans="1:10" x14ac:dyDescent="0.25">
      <c r="A27" s="7">
        <f t="shared" si="0"/>
        <v>26</v>
      </c>
      <c r="B27" s="17">
        <v>66</v>
      </c>
      <c r="C27" s="5" t="str">
        <f>VLOOKUP($B27,'All Teams'!$Z$4:$AD$103,2,FALSE)</f>
        <v>Lauren</v>
      </c>
      <c r="D27" s="5" t="str">
        <f>VLOOKUP($B27,'All Teams'!$Z$4:$AD$103,3,FALSE)</f>
        <v>McGlen</v>
      </c>
      <c r="E27" s="5" t="str">
        <f>VLOOKUP($B27,'All Teams'!$Z$4:$AD$103,4,FALSE)</f>
        <v>Northumberland</v>
      </c>
      <c r="F27" s="5" t="str">
        <f>VLOOKUP($B27,'All Teams'!$Z$4:$AD$103,5,FALSE)</f>
        <v>MG</v>
      </c>
      <c r="G27" s="25">
        <v>10.050000000000001</v>
      </c>
      <c r="H27" s="4"/>
      <c r="I27" s="4"/>
      <c r="J27" s="4"/>
    </row>
    <row r="28" spans="1:10" x14ac:dyDescent="0.25">
      <c r="A28" s="7">
        <f t="shared" si="0"/>
        <v>27</v>
      </c>
      <c r="B28" s="17">
        <v>83</v>
      </c>
      <c r="C28" s="5" t="str">
        <f>VLOOKUP($B28,'All Teams'!$Z$4:$AD$103,2,FALSE)</f>
        <v>Eve</v>
      </c>
      <c r="D28" s="5" t="str">
        <f>VLOOKUP($B28,'All Teams'!$Z$4:$AD$103,3,FALSE)</f>
        <v>Bower</v>
      </c>
      <c r="E28" s="5" t="str">
        <f>VLOOKUP($B28,'All Teams'!$Z$4:$AD$103,4,FALSE)</f>
        <v>North Yorkshire</v>
      </c>
      <c r="F28" s="5" t="str">
        <f>VLOOKUP($B28,'All Teams'!$Z$4:$AD$103,5,FALSE)</f>
        <v>MG</v>
      </c>
      <c r="G28" s="25">
        <v>10.06</v>
      </c>
      <c r="H28" s="4"/>
      <c r="I28" s="4"/>
      <c r="J28" s="4"/>
    </row>
    <row r="29" spans="1:10" x14ac:dyDescent="0.25">
      <c r="A29" s="7">
        <f t="shared" si="0"/>
        <v>28</v>
      </c>
      <c r="B29" s="17">
        <v>90</v>
      </c>
      <c r="C29" s="5" t="str">
        <f>VLOOKUP($B29,'All Teams'!$Z$4:$AD$103,2,FALSE)</f>
        <v>Willow</v>
      </c>
      <c r="D29" s="5" t="str">
        <f>VLOOKUP($B29,'All Teams'!$Z$4:$AD$103,3,FALSE)</f>
        <v>Andrew</v>
      </c>
      <c r="E29" s="5" t="str">
        <f>VLOOKUP($B29,'All Teams'!$Z$4:$AD$103,4,FALSE)</f>
        <v>North Yorkshire</v>
      </c>
      <c r="F29" s="5" t="str">
        <f>VLOOKUP($B29,'All Teams'!$Z$4:$AD$103,5,FALSE)</f>
        <v>MG</v>
      </c>
      <c r="G29" s="25">
        <v>10.07</v>
      </c>
      <c r="H29" s="4"/>
      <c r="I29" s="4"/>
      <c r="J29" s="4"/>
    </row>
    <row r="30" spans="1:10" x14ac:dyDescent="0.25">
      <c r="A30" s="7">
        <f t="shared" si="0"/>
        <v>29</v>
      </c>
      <c r="B30" s="17">
        <v>3</v>
      </c>
      <c r="C30" s="5" t="str">
        <f>VLOOKUP($B30,'All Teams'!$Z$4:$AD$103,2,FALSE)</f>
        <v>Jessica</v>
      </c>
      <c r="D30" s="5" t="str">
        <f>VLOOKUP($B30,'All Teams'!$Z$4:$AD$103,3,FALSE)</f>
        <v>Baines</v>
      </c>
      <c r="E30" s="5" t="str">
        <f>VLOOKUP($B30,'All Teams'!$Z$4:$AD$103,4,FALSE)</f>
        <v>Cleveland</v>
      </c>
      <c r="F30" s="5" t="str">
        <f>VLOOKUP($B30,'All Teams'!$Z$4:$AD$103,5,FALSE)</f>
        <v>MG</v>
      </c>
      <c r="G30" s="25">
        <v>10.08</v>
      </c>
      <c r="H30" s="4"/>
      <c r="I30" s="4"/>
      <c r="J30" s="4"/>
    </row>
    <row r="31" spans="1:10" x14ac:dyDescent="0.25">
      <c r="A31" s="7">
        <f t="shared" si="0"/>
        <v>30</v>
      </c>
      <c r="B31" s="17">
        <v>70</v>
      </c>
      <c r="C31" s="5" t="str">
        <f>VLOOKUP($B31,'All Teams'!$Z$4:$AD$103,2,FALSE)</f>
        <v>Rachel</v>
      </c>
      <c r="D31" s="5" t="str">
        <f>VLOOKUP($B31,'All Teams'!$Z$4:$AD$103,3,FALSE)</f>
        <v>Rees</v>
      </c>
      <c r="E31" s="5" t="str">
        <f>VLOOKUP($B31,'All Teams'!$Z$4:$AD$103,4,FALSE)</f>
        <v>Northumberland</v>
      </c>
      <c r="F31" s="5" t="str">
        <f>VLOOKUP($B31,'All Teams'!$Z$4:$AD$103,5,FALSE)</f>
        <v>MG</v>
      </c>
      <c r="G31" s="25">
        <v>10.08</v>
      </c>
      <c r="H31" s="4"/>
      <c r="I31" s="4"/>
      <c r="J31" s="4"/>
    </row>
    <row r="32" spans="1:10" x14ac:dyDescent="0.25">
      <c r="A32" s="7">
        <f t="shared" si="0"/>
        <v>31</v>
      </c>
      <c r="B32" s="17">
        <v>73</v>
      </c>
      <c r="C32" s="5" t="str">
        <f>VLOOKUP($B32,'All Teams'!$Z$4:$AD$103,2,FALSE)</f>
        <v>Cara</v>
      </c>
      <c r="D32" s="5" t="str">
        <f>VLOOKUP($B32,'All Teams'!$Z$4:$AD$103,3,FALSE)</f>
        <v>Hogg</v>
      </c>
      <c r="E32" s="5" t="str">
        <f>VLOOKUP($B32,'All Teams'!$Z$4:$AD$103,4,FALSE)</f>
        <v>Northumberland</v>
      </c>
      <c r="F32" s="5" t="str">
        <f>VLOOKUP($B32,'All Teams'!$Z$4:$AD$103,5,FALSE)</f>
        <v>MG</v>
      </c>
      <c r="G32" s="25">
        <v>10.09</v>
      </c>
      <c r="H32" s="4"/>
      <c r="I32" s="4"/>
      <c r="J32" s="4"/>
    </row>
    <row r="33" spans="1:10" x14ac:dyDescent="0.25">
      <c r="A33" s="7">
        <f t="shared" si="0"/>
        <v>32</v>
      </c>
      <c r="B33" s="17">
        <v>88</v>
      </c>
      <c r="C33" s="5" t="str">
        <f>VLOOKUP($B33,'All Teams'!$Z$4:$AD$103,2,FALSE)</f>
        <v>Ruth</v>
      </c>
      <c r="D33" s="5" t="str">
        <f>VLOOKUP($B33,'All Teams'!$Z$4:$AD$103,3,FALSE)</f>
        <v>Aber</v>
      </c>
      <c r="E33" s="5" t="str">
        <f>VLOOKUP($B33,'All Teams'!$Z$4:$AD$103,4,FALSE)</f>
        <v>North Yorkshire</v>
      </c>
      <c r="F33" s="5" t="str">
        <f>VLOOKUP($B33,'All Teams'!$Z$4:$AD$103,5,FALSE)</f>
        <v>MG</v>
      </c>
      <c r="G33" s="25">
        <v>10.1</v>
      </c>
      <c r="H33" s="4"/>
      <c r="I33" s="4"/>
      <c r="J33" s="4"/>
    </row>
    <row r="34" spans="1:10" x14ac:dyDescent="0.25">
      <c r="A34" s="7">
        <f t="shared" si="0"/>
        <v>33</v>
      </c>
      <c r="B34" s="17">
        <v>8</v>
      </c>
      <c r="C34" s="5" t="str">
        <f>VLOOKUP($B34,'All Teams'!$Z$4:$AD$103,2,FALSE)</f>
        <v>Pippa</v>
      </c>
      <c r="D34" s="5" t="str">
        <f>VLOOKUP($B34,'All Teams'!$Z$4:$AD$103,3,FALSE)</f>
        <v>Rudley</v>
      </c>
      <c r="E34" s="5" t="str">
        <f>VLOOKUP($B34,'All Teams'!$Z$4:$AD$103,4,FALSE)</f>
        <v>Cleveland</v>
      </c>
      <c r="F34" s="5" t="str">
        <f>VLOOKUP($B34,'All Teams'!$Z$4:$AD$103,5,FALSE)</f>
        <v>MG</v>
      </c>
      <c r="G34" s="25">
        <v>10.17</v>
      </c>
      <c r="H34" s="4"/>
      <c r="I34" s="4"/>
      <c r="J34" s="4"/>
    </row>
    <row r="35" spans="1:10" x14ac:dyDescent="0.25">
      <c r="A35" s="7">
        <f t="shared" si="0"/>
        <v>34</v>
      </c>
      <c r="B35" s="17">
        <v>50</v>
      </c>
      <c r="C35" s="5" t="str">
        <f>VLOOKUP($B35,'All Teams'!$Z$4:$AD$103,2,FALSE)</f>
        <v xml:space="preserve">Lillia </v>
      </c>
      <c r="D35" s="5" t="str">
        <f>VLOOKUP($B35,'All Teams'!$Z$4:$AD$103,3,FALSE)</f>
        <v>Schaible</v>
      </c>
      <c r="E35" s="5" t="str">
        <f>VLOOKUP($B35,'All Teams'!$Z$4:$AD$103,4,FALSE)</f>
        <v>Durham</v>
      </c>
      <c r="F35" s="5" t="str">
        <f>VLOOKUP($B35,'All Teams'!$Z$4:$AD$103,5,FALSE)</f>
        <v>MG</v>
      </c>
      <c r="G35" s="25">
        <v>10.18</v>
      </c>
      <c r="H35" s="4"/>
      <c r="I35" s="4"/>
      <c r="J35" s="4"/>
    </row>
    <row r="36" spans="1:10" x14ac:dyDescent="0.25">
      <c r="A36" s="7">
        <f t="shared" si="0"/>
        <v>35</v>
      </c>
      <c r="B36" s="17">
        <v>45</v>
      </c>
      <c r="C36" s="5" t="str">
        <f>VLOOKUP($B36,'All Teams'!$Z$4:$AD$103,2,FALSE)</f>
        <v xml:space="preserve">Innes </v>
      </c>
      <c r="D36" s="5" t="str">
        <f>VLOOKUP($B36,'All Teams'!$Z$4:$AD$103,3,FALSE)</f>
        <v>Orr</v>
      </c>
      <c r="E36" s="5" t="str">
        <f>VLOOKUP($B36,'All Teams'!$Z$4:$AD$103,4,FALSE)</f>
        <v>Durham</v>
      </c>
      <c r="F36" s="5" t="str">
        <f>VLOOKUP($B36,'All Teams'!$Z$4:$AD$103,5,FALSE)</f>
        <v>MG</v>
      </c>
      <c r="G36" s="25">
        <v>10.19</v>
      </c>
      <c r="H36" s="4"/>
      <c r="I36" s="4"/>
      <c r="J36" s="4"/>
    </row>
    <row r="37" spans="1:10" x14ac:dyDescent="0.25">
      <c r="A37" s="7">
        <f t="shared" si="0"/>
        <v>36</v>
      </c>
      <c r="B37" s="17">
        <v>91</v>
      </c>
      <c r="C37" s="5" t="str">
        <f>VLOOKUP($B37,'All Teams'!$Z$4:$AD$103,2,FALSE)</f>
        <v>Tessa</v>
      </c>
      <c r="D37" s="5" t="str">
        <f>VLOOKUP($B37,'All Teams'!$Z$4:$AD$103,3,FALSE)</f>
        <v>Buckley</v>
      </c>
      <c r="E37" s="5" t="str">
        <f>VLOOKUP($B37,'All Teams'!$Z$4:$AD$103,4,FALSE)</f>
        <v>North Yorkshire</v>
      </c>
      <c r="F37" s="5" t="str">
        <f>VLOOKUP($B37,'All Teams'!$Z$4:$AD$103,5,FALSE)</f>
        <v>MG</v>
      </c>
      <c r="G37" s="25">
        <v>10.199999999999999</v>
      </c>
      <c r="H37" s="4"/>
      <c r="I37" s="4"/>
      <c r="J37" s="4"/>
    </row>
    <row r="38" spans="1:10" x14ac:dyDescent="0.25">
      <c r="A38" s="7">
        <f t="shared" si="0"/>
        <v>37</v>
      </c>
      <c r="B38" s="17">
        <v>5</v>
      </c>
      <c r="C38" s="5" t="str">
        <f>VLOOKUP($B38,'All Teams'!$Z$4:$AD$103,2,FALSE)</f>
        <v>Erin</v>
      </c>
      <c r="D38" s="5" t="str">
        <f>VLOOKUP($B38,'All Teams'!$Z$4:$AD$103,3,FALSE)</f>
        <v>Peters</v>
      </c>
      <c r="E38" s="5" t="str">
        <f>VLOOKUP($B38,'All Teams'!$Z$4:$AD$103,4,FALSE)</f>
        <v>Cleveland</v>
      </c>
      <c r="F38" s="5" t="str">
        <f>VLOOKUP($B38,'All Teams'!$Z$4:$AD$103,5,FALSE)</f>
        <v>MG</v>
      </c>
      <c r="G38" s="25">
        <v>10.25</v>
      </c>
      <c r="H38" s="4"/>
      <c r="I38" s="4"/>
      <c r="J38" s="4"/>
    </row>
    <row r="39" spans="1:10" x14ac:dyDescent="0.25">
      <c r="A39" s="7">
        <f t="shared" si="0"/>
        <v>38</v>
      </c>
      <c r="B39" s="17">
        <v>92</v>
      </c>
      <c r="C39" s="5" t="str">
        <f>VLOOKUP($B39,'All Teams'!$Z$4:$AD$103,2,FALSE)</f>
        <v>Saskia</v>
      </c>
      <c r="D39" s="5" t="str">
        <f>VLOOKUP($B39,'All Teams'!$Z$4:$AD$103,3,FALSE)</f>
        <v>Bottomley</v>
      </c>
      <c r="E39" s="5" t="str">
        <f>VLOOKUP($B39,'All Teams'!$Z$4:$AD$103,4,FALSE)</f>
        <v>North Yorkshire</v>
      </c>
      <c r="F39" s="5" t="str">
        <f>VLOOKUP($B39,'All Teams'!$Z$4:$AD$103,5,FALSE)</f>
        <v>MG</v>
      </c>
      <c r="G39" s="25">
        <v>10.27</v>
      </c>
      <c r="H39" s="4"/>
      <c r="I39" s="4"/>
      <c r="J39" s="4"/>
    </row>
    <row r="40" spans="1:10" x14ac:dyDescent="0.25">
      <c r="A40" s="7">
        <f t="shared" si="0"/>
        <v>39</v>
      </c>
      <c r="B40" s="17">
        <v>86</v>
      </c>
      <c r="C40" s="5" t="str">
        <f>VLOOKUP($B40,'All Teams'!$Z$4:$AD$103,2,FALSE)</f>
        <v>Laura</v>
      </c>
      <c r="D40" s="5" t="str">
        <f>VLOOKUP($B40,'All Teams'!$Z$4:$AD$103,3,FALSE)</f>
        <v>Jeal</v>
      </c>
      <c r="E40" s="5" t="str">
        <f>VLOOKUP($B40,'All Teams'!$Z$4:$AD$103,4,FALSE)</f>
        <v>North Yorkshire</v>
      </c>
      <c r="F40" s="5" t="str">
        <f>VLOOKUP($B40,'All Teams'!$Z$4:$AD$103,5,FALSE)</f>
        <v>MG</v>
      </c>
      <c r="G40" s="25">
        <v>10.29</v>
      </c>
      <c r="H40" s="4"/>
      <c r="I40" s="4"/>
      <c r="J40" s="4"/>
    </row>
    <row r="41" spans="1:10" x14ac:dyDescent="0.25">
      <c r="A41" s="7">
        <f t="shared" si="0"/>
        <v>40</v>
      </c>
      <c r="B41" s="17">
        <v>89</v>
      </c>
      <c r="C41" s="5" t="str">
        <f>VLOOKUP($B41,'All Teams'!$Z$4:$AD$103,2,FALSE)</f>
        <v>Rachel</v>
      </c>
      <c r="D41" s="5" t="str">
        <f>VLOOKUP($B41,'All Teams'!$Z$4:$AD$103,3,FALSE)</f>
        <v>Turnbull</v>
      </c>
      <c r="E41" s="5" t="str">
        <f>VLOOKUP($B41,'All Teams'!$Z$4:$AD$103,4,FALSE)</f>
        <v>North Yorkshire</v>
      </c>
      <c r="F41" s="5" t="str">
        <f>VLOOKUP($B41,'All Teams'!$Z$4:$AD$103,5,FALSE)</f>
        <v>MG</v>
      </c>
      <c r="G41" s="25">
        <v>10.32</v>
      </c>
      <c r="H41" s="4"/>
      <c r="I41" s="4"/>
      <c r="J41" s="4"/>
    </row>
    <row r="42" spans="1:10" x14ac:dyDescent="0.25">
      <c r="A42" s="7">
        <f t="shared" si="0"/>
        <v>41</v>
      </c>
      <c r="B42" s="17">
        <v>49</v>
      </c>
      <c r="C42" s="5" t="str">
        <f>VLOOKUP($B42,'All Teams'!$Z$4:$AD$103,2,FALSE)</f>
        <v>Bridget</v>
      </c>
      <c r="D42" s="5" t="str">
        <f>VLOOKUP($B42,'All Teams'!$Z$4:$AD$103,3,FALSE)</f>
        <v xml:space="preserve"> Bradshaw</v>
      </c>
      <c r="E42" s="5" t="str">
        <f>VLOOKUP($B42,'All Teams'!$Z$4:$AD$103,4,FALSE)</f>
        <v>Durham</v>
      </c>
      <c r="F42" s="5" t="str">
        <f>VLOOKUP($B42,'All Teams'!$Z$4:$AD$103,5,FALSE)</f>
        <v>MG</v>
      </c>
      <c r="G42" s="25">
        <v>10.33</v>
      </c>
      <c r="H42" s="4"/>
      <c r="I42" s="4"/>
      <c r="J42" s="4"/>
    </row>
    <row r="43" spans="1:10" x14ac:dyDescent="0.25">
      <c r="A43" s="7">
        <f t="shared" si="0"/>
        <v>42</v>
      </c>
      <c r="B43" s="17">
        <v>75</v>
      </c>
      <c r="C43" s="5" t="str">
        <f>VLOOKUP($B43,'All Teams'!$Z$4:$AD$103,2,FALSE)</f>
        <v>Rhianna</v>
      </c>
      <c r="D43" s="5" t="str">
        <f>VLOOKUP($B43,'All Teams'!$Z$4:$AD$103,3,FALSE)</f>
        <v>Nitsch</v>
      </c>
      <c r="E43" s="5" t="str">
        <f>VLOOKUP($B43,'All Teams'!$Z$4:$AD$103,4,FALSE)</f>
        <v>Northumberland</v>
      </c>
      <c r="F43" s="5" t="str">
        <f>VLOOKUP($B43,'All Teams'!$Z$4:$AD$103,5,FALSE)</f>
        <v>MG</v>
      </c>
      <c r="G43" s="25">
        <v>10.45</v>
      </c>
      <c r="H43" s="4"/>
      <c r="I43" s="4"/>
      <c r="J43" s="4"/>
    </row>
    <row r="44" spans="1:10" x14ac:dyDescent="0.25">
      <c r="A44" s="7">
        <f t="shared" si="0"/>
        <v>43</v>
      </c>
      <c r="B44" s="17">
        <v>7</v>
      </c>
      <c r="C44" s="5" t="str">
        <f>VLOOKUP($B44,'All Teams'!$Z$4:$AD$103,2,FALSE)</f>
        <v>Lucy</v>
      </c>
      <c r="D44" s="5" t="str">
        <f>VLOOKUP($B44,'All Teams'!$Z$4:$AD$103,3,FALSE)</f>
        <v>Todd</v>
      </c>
      <c r="E44" s="5" t="str">
        <f>VLOOKUP($B44,'All Teams'!$Z$4:$AD$103,4,FALSE)</f>
        <v>Cleveland</v>
      </c>
      <c r="F44" s="5" t="str">
        <f>VLOOKUP($B44,'All Teams'!$Z$4:$AD$103,5,FALSE)</f>
        <v>MG</v>
      </c>
      <c r="G44" s="25">
        <v>10.48</v>
      </c>
      <c r="H44" s="4"/>
      <c r="I44" s="4"/>
      <c r="J44" s="4"/>
    </row>
    <row r="45" spans="1:10" x14ac:dyDescent="0.25">
      <c r="A45" s="7">
        <f t="shared" si="0"/>
        <v>44</v>
      </c>
      <c r="B45" s="17">
        <v>48</v>
      </c>
      <c r="C45" s="5" t="str">
        <f>VLOOKUP($B45,'All Teams'!$Z$4:$AD$103,2,FALSE)</f>
        <v>Jessica</v>
      </c>
      <c r="D45" s="5" t="str">
        <f>VLOOKUP($B45,'All Teams'!$Z$4:$AD$103,3,FALSE)</f>
        <v xml:space="preserve"> McMeekin</v>
      </c>
      <c r="E45" s="5" t="str">
        <f>VLOOKUP($B45,'All Teams'!$Z$4:$AD$103,4,FALSE)</f>
        <v>Durham</v>
      </c>
      <c r="F45" s="5" t="str">
        <f>VLOOKUP($B45,'All Teams'!$Z$4:$AD$103,5,FALSE)</f>
        <v>MG</v>
      </c>
      <c r="G45" s="25">
        <v>10.51</v>
      </c>
      <c r="H45" s="4"/>
      <c r="I45" s="4"/>
      <c r="J45" s="4"/>
    </row>
  </sheetData>
  <sheetProtection selectLockedCells="1"/>
  <conditionalFormatting sqref="J8:J12">
    <cfRule type="cellIs" dxfId="19" priority="1" operator="equal">
      <formula>SMALL($J$8:$J$12,3)</formula>
    </cfRule>
    <cfRule type="cellIs" dxfId="18" priority="2" operator="equal">
      <formula>SMALL($J$8:$J$12,2)</formula>
    </cfRule>
    <cfRule type="cellIs" dxfId="17" priority="3" operator="equal">
      <formula>SMALL($J$8:$J$12,1)</formula>
    </cfRule>
  </conditionalFormatting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4"/>
  <sheetViews>
    <sheetView showGridLines="0" workbookViewId="0">
      <pane ySplit="1" topLeftCell="A32" activePane="bottomLeft" state="frozen"/>
      <selection pane="bottomLeft" sqref="A1:J54"/>
    </sheetView>
  </sheetViews>
  <sheetFormatPr defaultRowHeight="15" x14ac:dyDescent="0.25"/>
  <cols>
    <col min="1" max="1" width="8.28515625" style="13" bestFit="1" customWidth="1"/>
    <col min="2" max="2" width="8.28515625" bestFit="1" customWidth="1"/>
    <col min="3" max="4" width="8.85546875" bestFit="1" customWidth="1"/>
    <col min="5" max="5" width="15" bestFit="1" customWidth="1"/>
    <col min="6" max="6" width="10.42578125" bestFit="1" customWidth="1"/>
    <col min="7" max="7" width="7.7109375" customWidth="1"/>
    <col min="9" max="9" width="21.140625" bestFit="1" customWidth="1"/>
    <col min="10" max="10" width="8.140625" bestFit="1" customWidth="1"/>
  </cols>
  <sheetData>
    <row r="1" spans="1:11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  <c r="H1" s="4"/>
      <c r="I1" s="4"/>
      <c r="J1" s="4"/>
      <c r="K1" s="4"/>
    </row>
    <row r="2" spans="1:11" x14ac:dyDescent="0.25">
      <c r="A2" s="7">
        <v>1</v>
      </c>
      <c r="B2" s="17">
        <v>41</v>
      </c>
      <c r="C2" s="5" t="str">
        <f>VLOOKUP($B2,'All Teams'!$H$4:$L$103,2,FALSE)</f>
        <v>Markhim</v>
      </c>
      <c r="D2" s="5" t="str">
        <f>VLOOKUP($B2,'All Teams'!$H$4:$L$103,3,FALSE)</f>
        <v xml:space="preserve"> Lonsdale</v>
      </c>
      <c r="E2" s="5" t="str">
        <f>VLOOKUP($B2,'All Teams'!$H$4:$L$103,4,FALSE)</f>
        <v>Durham</v>
      </c>
      <c r="F2" s="5" t="str">
        <f>VLOOKUP($B2,'All Teams'!$H$4:$L$103,5,FALSE)</f>
        <v>JB</v>
      </c>
      <c r="G2" s="25">
        <v>15.34</v>
      </c>
      <c r="H2" s="4"/>
      <c r="I2" s="4"/>
      <c r="J2" s="4"/>
      <c r="K2" s="4"/>
    </row>
    <row r="3" spans="1:11" x14ac:dyDescent="0.25">
      <c r="A3" s="7">
        <f>A2+1</f>
        <v>2</v>
      </c>
      <c r="B3" s="17">
        <v>81</v>
      </c>
      <c r="C3" s="5" t="str">
        <f>VLOOKUP($B3,'All Teams'!$H$4:$L$103,2,FALSE)</f>
        <v>Robbie</v>
      </c>
      <c r="D3" s="5" t="str">
        <f>VLOOKUP($B3,'All Teams'!$H$4:$L$103,3,FALSE)</f>
        <v>Brown</v>
      </c>
      <c r="E3" s="5" t="str">
        <f>VLOOKUP($B3,'All Teams'!$H$4:$L$103,4,FALSE)</f>
        <v>North Yorkshire</v>
      </c>
      <c r="F3" s="5" t="str">
        <f>VLOOKUP($B3,'All Teams'!$H$4:$L$103,5,FALSE)</f>
        <v>JB</v>
      </c>
      <c r="G3" s="25">
        <v>15.38</v>
      </c>
      <c r="H3" s="4"/>
      <c r="I3" s="4"/>
      <c r="J3" s="4"/>
      <c r="K3" s="4"/>
    </row>
    <row r="4" spans="1:11" x14ac:dyDescent="0.25">
      <c r="A4" s="7">
        <f t="shared" ref="A4:A54" si="0">A3+1</f>
        <v>3</v>
      </c>
      <c r="B4" s="17">
        <v>42</v>
      </c>
      <c r="C4" s="5" t="str">
        <f>VLOOKUP($B4,'All Teams'!$H$4:$L$103,2,FALSE)</f>
        <v>Alexander</v>
      </c>
      <c r="D4" s="5" t="str">
        <f>VLOOKUP($B4,'All Teams'!$H$4:$L$103,3,FALSE)</f>
        <v xml:space="preserve"> Brown</v>
      </c>
      <c r="E4" s="5" t="str">
        <f>VLOOKUP($B4,'All Teams'!$H$4:$L$103,4,FALSE)</f>
        <v>Durham</v>
      </c>
      <c r="F4" s="5" t="str">
        <f>VLOOKUP($B4,'All Teams'!$H$4:$L$103,5,FALSE)</f>
        <v>JB</v>
      </c>
      <c r="G4" s="25">
        <v>16.12</v>
      </c>
      <c r="H4" s="4"/>
      <c r="I4" s="4"/>
      <c r="J4" s="4"/>
      <c r="K4" s="4"/>
    </row>
    <row r="5" spans="1:11" ht="15.75" thickBot="1" x14ac:dyDescent="0.3">
      <c r="A5" s="7">
        <f t="shared" si="0"/>
        <v>4</v>
      </c>
      <c r="B5" s="17">
        <v>62</v>
      </c>
      <c r="C5" s="5" t="str">
        <f>VLOOKUP($B5,'All Teams'!$H$4:$L$103,2,FALSE)</f>
        <v>Max</v>
      </c>
      <c r="D5" s="5" t="str">
        <f>VLOOKUP($B5,'All Teams'!$H$4:$L$103,3,FALSE)</f>
        <v>Pearson</v>
      </c>
      <c r="E5" s="5" t="str">
        <f>VLOOKUP($B5,'All Teams'!$H$4:$L$103,4,FALSE)</f>
        <v>Northumberland</v>
      </c>
      <c r="F5" s="5" t="str">
        <f>VLOOKUP($B5,'All Teams'!$H$4:$L$103,5,FALSE)</f>
        <v>JB</v>
      </c>
      <c r="G5" s="25">
        <v>16.12</v>
      </c>
      <c r="H5" s="4"/>
      <c r="I5" s="4"/>
      <c r="J5" s="4"/>
      <c r="K5" s="4"/>
    </row>
    <row r="6" spans="1:11" ht="22.5" thickTop="1" thickBot="1" x14ac:dyDescent="0.4">
      <c r="A6" s="7">
        <f t="shared" si="0"/>
        <v>5</v>
      </c>
      <c r="B6" s="17">
        <v>63</v>
      </c>
      <c r="C6" s="5" t="str">
        <f>VLOOKUP($B6,'All Teams'!$H$4:$L$103,2,FALSE)</f>
        <v xml:space="preserve">Kieran </v>
      </c>
      <c r="D6" s="5" t="str">
        <f>VLOOKUP($B6,'All Teams'!$H$4:$L$103,3,FALSE)</f>
        <v>Hedley</v>
      </c>
      <c r="E6" s="5" t="str">
        <f>VLOOKUP($B6,'All Teams'!$H$4:$L$103,4,FALSE)</f>
        <v>Northumberland</v>
      </c>
      <c r="F6" s="5" t="str">
        <f>VLOOKUP($B6,'All Teams'!$H$4:$L$103,5,FALSE)</f>
        <v>JB</v>
      </c>
      <c r="G6" s="25">
        <v>16.239999999999998</v>
      </c>
      <c r="H6" s="4"/>
      <c r="I6" s="8" t="s">
        <v>21</v>
      </c>
      <c r="J6" s="8"/>
      <c r="K6" s="4"/>
    </row>
    <row r="7" spans="1:11" ht="22.5" thickTop="1" thickBot="1" x14ac:dyDescent="0.4">
      <c r="A7" s="7">
        <f t="shared" si="0"/>
        <v>6</v>
      </c>
      <c r="B7" s="17">
        <v>43</v>
      </c>
      <c r="C7" s="5" t="str">
        <f>VLOOKUP($B7,'All Teams'!$H$4:$L$103,2,FALSE)</f>
        <v xml:space="preserve">Jamie </v>
      </c>
      <c r="D7" s="5" t="str">
        <f>VLOOKUP($B7,'All Teams'!$H$4:$L$103,3,FALSE)</f>
        <v>Wood</v>
      </c>
      <c r="E7" s="5" t="str">
        <f>VLOOKUP($B7,'All Teams'!$H$4:$L$103,4,FALSE)</f>
        <v>Durham</v>
      </c>
      <c r="F7" s="5" t="str">
        <f>VLOOKUP($B7,'All Teams'!$H$4:$L$103,5,FALSE)</f>
        <v>JB</v>
      </c>
      <c r="G7" s="25">
        <v>16.25</v>
      </c>
      <c r="H7" s="4"/>
      <c r="I7" s="8" t="s">
        <v>6</v>
      </c>
      <c r="J7" s="8" t="s">
        <v>22</v>
      </c>
      <c r="K7" s="4"/>
    </row>
    <row r="8" spans="1:11" ht="20.25" thickTop="1" thickBot="1" x14ac:dyDescent="0.35">
      <c r="A8" s="7">
        <f t="shared" si="0"/>
        <v>7</v>
      </c>
      <c r="B8" s="17">
        <v>61</v>
      </c>
      <c r="C8" s="5" t="str">
        <f>VLOOKUP($B8,'All Teams'!$H$4:$L$103,2,FALSE)</f>
        <v>Callum</v>
      </c>
      <c r="D8" s="5" t="str">
        <f>VLOOKUP($B8,'All Teams'!$H$4:$L$103,3,FALSE)</f>
        <v>Outterside</v>
      </c>
      <c r="E8" s="5" t="str">
        <f>VLOOKUP($B8,'All Teams'!$H$4:$L$103,4,FALSE)</f>
        <v>Northumberland</v>
      </c>
      <c r="F8" s="5" t="str">
        <f>VLOOKUP($B8,'All Teams'!$H$4:$L$103,5,FALSE)</f>
        <v>JB</v>
      </c>
      <c r="G8" s="25">
        <v>16.32</v>
      </c>
      <c r="H8" s="4"/>
      <c r="I8" s="9" t="s">
        <v>4</v>
      </c>
      <c r="J8" s="10">
        <f t="array" ref="J8">SUM(IF($E$2:$E$54="Cleveland",IF(ROW($E$2:$E$54)&lt;=SMALL(IF($E$2:$E$54="Cleveland",ROW($E$2:$E$54)),6),$A$2:$A$54)))</f>
        <v>149</v>
      </c>
      <c r="K8" s="4"/>
    </row>
    <row r="9" spans="1:11" ht="20.25" thickTop="1" thickBot="1" x14ac:dyDescent="0.35">
      <c r="A9" s="7">
        <f t="shared" si="0"/>
        <v>8</v>
      </c>
      <c r="B9" s="17">
        <v>44</v>
      </c>
      <c r="C9" s="5" t="str">
        <f>VLOOKUP($B9,'All Teams'!$H$4:$L$103,2,FALSE)</f>
        <v xml:space="preserve">Tom </v>
      </c>
      <c r="D9" s="5" t="str">
        <f>VLOOKUP($B9,'All Teams'!$H$4:$L$103,3,FALSE)</f>
        <v>Hunter</v>
      </c>
      <c r="E9" s="5" t="str">
        <f>VLOOKUP($B9,'All Teams'!$H$4:$L$103,4,FALSE)</f>
        <v>Durham</v>
      </c>
      <c r="F9" s="5" t="str">
        <f>VLOOKUP($B9,'All Teams'!$H$4:$L$103,5,FALSE)</f>
        <v>JB</v>
      </c>
      <c r="G9" s="25">
        <v>16.34</v>
      </c>
      <c r="H9" s="4"/>
      <c r="I9" s="9" t="s">
        <v>5</v>
      </c>
      <c r="J9" s="10">
        <f t="array" ref="J9">SUM(IF($E$2:$E$54="Cumbria",IF(ROW($E$2:$E$54)&lt;=SMALL(IF($E$2:$E$54="Cumbria",ROW($E$2:$E$54)),6),$A$2:$A$54)))</f>
        <v>0</v>
      </c>
      <c r="K9" s="4"/>
    </row>
    <row r="10" spans="1:11" ht="20.25" thickTop="1" thickBot="1" x14ac:dyDescent="0.35">
      <c r="A10" s="7">
        <f t="shared" si="0"/>
        <v>9</v>
      </c>
      <c r="B10" s="17">
        <v>88</v>
      </c>
      <c r="C10" s="5" t="str">
        <f>VLOOKUP($B10,'All Teams'!$H$4:$L$103,2,FALSE)</f>
        <v>James</v>
      </c>
      <c r="D10" s="5" t="str">
        <f>VLOOKUP($B10,'All Teams'!$H$4:$L$103,3,FALSE)</f>
        <v>Lund</v>
      </c>
      <c r="E10" s="5" t="str">
        <f>VLOOKUP($B10,'All Teams'!$H$4:$L$103,4,FALSE)</f>
        <v>North Yorkshire</v>
      </c>
      <c r="F10" s="5" t="str">
        <f>VLOOKUP($B10,'All Teams'!$H$4:$L$103,5,FALSE)</f>
        <v>JB</v>
      </c>
      <c r="G10" s="25">
        <v>16.36</v>
      </c>
      <c r="H10" s="4"/>
      <c r="I10" s="9" t="s">
        <v>2</v>
      </c>
      <c r="J10" s="10">
        <f t="array" ref="J10">SUM(IF($E$2:$E$54="Durham",IF(ROW($E$2:$E$54)&lt;=SMALL(IF($E$2:$E$54="Durham",ROW($E$2:$E$54)),6),$A$2:$A$54)))</f>
        <v>40</v>
      </c>
      <c r="K10" s="4"/>
    </row>
    <row r="11" spans="1:11" ht="20.25" thickTop="1" thickBot="1" x14ac:dyDescent="0.35">
      <c r="A11" s="7">
        <f t="shared" si="0"/>
        <v>10</v>
      </c>
      <c r="B11" s="17">
        <v>46</v>
      </c>
      <c r="C11" s="5" t="str">
        <f>VLOOKUP($B11,'All Teams'!$H$4:$L$103,2,FALSE)</f>
        <v xml:space="preserve">Matthew </v>
      </c>
      <c r="D11" s="5" t="str">
        <f>VLOOKUP($B11,'All Teams'!$H$4:$L$103,3,FALSE)</f>
        <v>Wakefield</v>
      </c>
      <c r="E11" s="5" t="str">
        <f>VLOOKUP($B11,'All Teams'!$H$4:$L$103,4,FALSE)</f>
        <v>Durham</v>
      </c>
      <c r="F11" s="5" t="str">
        <f>VLOOKUP($B11,'All Teams'!$H$4:$L$103,5,FALSE)</f>
        <v>JB</v>
      </c>
      <c r="G11" s="25">
        <v>16.45</v>
      </c>
      <c r="H11" s="4"/>
      <c r="I11" s="9" t="s">
        <v>3</v>
      </c>
      <c r="J11" s="10">
        <f t="array" ref="J11">SUM(IF($E$2:$E$54="Northumberland",IF(ROW($E$2:$E$54)&lt;=SMALL(IF($E$2:$E$54="Northumberland",ROW($E$2:$E$54)),6),$A$2:$A$54)))</f>
        <v>70</v>
      </c>
      <c r="K11" s="4"/>
    </row>
    <row r="12" spans="1:11" ht="20.25" thickTop="1" thickBot="1" x14ac:dyDescent="0.35">
      <c r="A12" s="7">
        <f t="shared" si="0"/>
        <v>11</v>
      </c>
      <c r="B12" s="17">
        <v>82</v>
      </c>
      <c r="C12" s="5" t="str">
        <f>VLOOKUP($B12,'All Teams'!$H$4:$L$103,2,FALSE)</f>
        <v>Alex</v>
      </c>
      <c r="D12" s="5" t="str">
        <f>VLOOKUP($B12,'All Teams'!$H$4:$L$103,3,FALSE)</f>
        <v>Botterill</v>
      </c>
      <c r="E12" s="5" t="str">
        <f>VLOOKUP($B12,'All Teams'!$H$4:$L$103,4,FALSE)</f>
        <v>North Yorkshire</v>
      </c>
      <c r="F12" s="5" t="str">
        <f>VLOOKUP($B12,'All Teams'!$H$4:$L$103,5,FALSE)</f>
        <v>JB</v>
      </c>
      <c r="G12" s="25">
        <v>16.47</v>
      </c>
      <c r="H12" s="4"/>
      <c r="I12" s="9" t="s">
        <v>23</v>
      </c>
      <c r="J12" s="10">
        <f t="array" ref="J12">SUM(IF($E$2:$E$54="North Yorkshire",IF(ROW($E$2:$E$54)&lt;=SMALL(IF($E$2:$E$54="North Yorkshire",ROW($E$2:$E$54)),6),$A$2:$A$54)))</f>
        <v>73</v>
      </c>
      <c r="K12" s="4"/>
    </row>
    <row r="13" spans="1:11" ht="15.75" thickTop="1" x14ac:dyDescent="0.25">
      <c r="A13" s="7">
        <f t="shared" si="0"/>
        <v>12</v>
      </c>
      <c r="B13" s="17">
        <v>48</v>
      </c>
      <c r="C13" s="5" t="str">
        <f>VLOOKUP($B13,'All Teams'!$H$4:$L$103,2,FALSE)</f>
        <v>Cameron</v>
      </c>
      <c r="D13" s="5" t="str">
        <f>VLOOKUP($B13,'All Teams'!$H$4:$L$103,3,FALSE)</f>
        <v xml:space="preserve"> Taylor</v>
      </c>
      <c r="E13" s="5" t="str">
        <f>VLOOKUP($B13,'All Teams'!$H$4:$L$103,4,FALSE)</f>
        <v>Durham</v>
      </c>
      <c r="F13" s="5" t="str">
        <f>VLOOKUP($B13,'All Teams'!$H$4:$L$103,5,FALSE)</f>
        <v>JB</v>
      </c>
      <c r="G13" s="25">
        <v>16.48</v>
      </c>
      <c r="H13" s="4"/>
      <c r="I13" s="4"/>
      <c r="J13" s="4"/>
      <c r="K13" s="4"/>
    </row>
    <row r="14" spans="1:11" x14ac:dyDescent="0.25">
      <c r="A14" s="7">
        <f t="shared" si="0"/>
        <v>13</v>
      </c>
      <c r="B14" s="17">
        <v>5</v>
      </c>
      <c r="C14" s="5" t="str">
        <f>VLOOKUP($B14,'All Teams'!$H$4:$L$103,2,FALSE)</f>
        <v>Nathan</v>
      </c>
      <c r="D14" s="5" t="str">
        <f>VLOOKUP($B14,'All Teams'!$H$4:$L$103,3,FALSE)</f>
        <v>Baker</v>
      </c>
      <c r="E14" s="5" t="str">
        <f>VLOOKUP($B14,'All Teams'!$H$4:$L$103,4,FALSE)</f>
        <v>Cleveland</v>
      </c>
      <c r="F14" s="5" t="str">
        <f>VLOOKUP($B14,'All Teams'!$H$4:$L$103,5,FALSE)</f>
        <v>JB</v>
      </c>
      <c r="G14" s="25">
        <v>16.489999999999998</v>
      </c>
      <c r="H14" s="4"/>
      <c r="I14" s="4"/>
      <c r="J14" s="4"/>
      <c r="K14" s="4"/>
    </row>
    <row r="15" spans="1:11" x14ac:dyDescent="0.25">
      <c r="A15" s="7">
        <f t="shared" si="0"/>
        <v>14</v>
      </c>
      <c r="B15" s="17">
        <v>86</v>
      </c>
      <c r="C15" s="5" t="str">
        <f>VLOOKUP($B15,'All Teams'!$H$4:$L$103,2,FALSE)</f>
        <v>Lewis</v>
      </c>
      <c r="D15" s="5" t="str">
        <f>VLOOKUP($B15,'All Teams'!$H$4:$L$103,3,FALSE)</f>
        <v>Pryke</v>
      </c>
      <c r="E15" s="5" t="str">
        <f>VLOOKUP($B15,'All Teams'!$H$4:$L$103,4,FALSE)</f>
        <v>North Yorkshire</v>
      </c>
      <c r="F15" s="5" t="str">
        <f>VLOOKUP($B15,'All Teams'!$H$4:$L$103,5,FALSE)</f>
        <v>JB</v>
      </c>
      <c r="G15" s="25">
        <v>16.5</v>
      </c>
      <c r="H15" s="4"/>
      <c r="I15" s="4"/>
      <c r="J15" s="4"/>
      <c r="K15" s="4"/>
    </row>
    <row r="16" spans="1:11" x14ac:dyDescent="0.25">
      <c r="A16" s="7">
        <f t="shared" si="0"/>
        <v>15</v>
      </c>
      <c r="B16" s="17">
        <v>93</v>
      </c>
      <c r="C16" s="5" t="str">
        <f>VLOOKUP($B16,'All Teams'!$H$4:$L$103,2,FALSE)</f>
        <v>Peter</v>
      </c>
      <c r="D16" s="5" t="str">
        <f>VLOOKUP($B16,'All Teams'!$H$4:$L$103,3,FALSE)</f>
        <v>Bowles</v>
      </c>
      <c r="E16" s="5" t="str">
        <f>VLOOKUP($B16,'All Teams'!$H$4:$L$103,4,FALSE)</f>
        <v>North Yorkshire</v>
      </c>
      <c r="F16" s="5" t="str">
        <f>VLOOKUP($B16,'All Teams'!$H$4:$L$103,5,FALSE)</f>
        <v>JB</v>
      </c>
      <c r="G16" s="25">
        <v>16.510000000000002</v>
      </c>
      <c r="H16" s="4"/>
      <c r="I16" s="4"/>
      <c r="J16" s="4"/>
      <c r="K16" s="4"/>
    </row>
    <row r="17" spans="1:11" x14ac:dyDescent="0.25">
      <c r="A17" s="7">
        <f t="shared" si="0"/>
        <v>16</v>
      </c>
      <c r="B17" s="17">
        <v>66</v>
      </c>
      <c r="C17" s="5" t="str">
        <f>VLOOKUP($B17,'All Teams'!$H$4:$L$103,2,FALSE)</f>
        <v>Jonny</v>
      </c>
      <c r="D17" s="5" t="str">
        <f>VLOOKUP($B17,'All Teams'!$H$4:$L$103,3,FALSE)</f>
        <v>Anderson</v>
      </c>
      <c r="E17" s="5" t="str">
        <f>VLOOKUP($B17,'All Teams'!$H$4:$L$103,4,FALSE)</f>
        <v>Northumberland</v>
      </c>
      <c r="F17" s="5" t="str">
        <f>VLOOKUP($B17,'All Teams'!$H$4:$L$103,5,FALSE)</f>
        <v>JB</v>
      </c>
      <c r="G17" s="25">
        <v>16.52</v>
      </c>
      <c r="H17" s="4"/>
      <c r="I17" s="4"/>
      <c r="J17" s="4"/>
      <c r="K17" s="4"/>
    </row>
    <row r="18" spans="1:11" x14ac:dyDescent="0.25">
      <c r="A18" s="7">
        <f t="shared" si="0"/>
        <v>17</v>
      </c>
      <c r="B18" s="17">
        <v>2</v>
      </c>
      <c r="C18" s="5" t="str">
        <f>VLOOKUP($B18,'All Teams'!$H$4:$L$103,2,FALSE)</f>
        <v>Luke</v>
      </c>
      <c r="D18" s="5" t="str">
        <f>VLOOKUP($B18,'All Teams'!$H$4:$L$103,3,FALSE)</f>
        <v>Jackson</v>
      </c>
      <c r="E18" s="5" t="str">
        <f>VLOOKUP($B18,'All Teams'!$H$4:$L$103,4,FALSE)</f>
        <v>Cleveland</v>
      </c>
      <c r="F18" s="5" t="str">
        <f>VLOOKUP($B18,'All Teams'!$H$4:$L$103,5,FALSE)</f>
        <v>JB</v>
      </c>
      <c r="G18" s="25">
        <v>16.54</v>
      </c>
      <c r="H18" s="4"/>
      <c r="I18" s="4"/>
      <c r="J18" s="4"/>
      <c r="K18" s="4"/>
    </row>
    <row r="19" spans="1:11" x14ac:dyDescent="0.25">
      <c r="A19" s="7">
        <f t="shared" si="0"/>
        <v>18</v>
      </c>
      <c r="B19" s="17">
        <v>67</v>
      </c>
      <c r="C19" s="5" t="str">
        <f>VLOOKUP($B19,'All Teams'!$H$4:$L$103,2,FALSE)</f>
        <v>Christopher</v>
      </c>
      <c r="D19" s="5" t="str">
        <f>VLOOKUP($B19,'All Teams'!$H$4:$L$103,3,FALSE)</f>
        <v>Jackson</v>
      </c>
      <c r="E19" s="5" t="str">
        <f>VLOOKUP($B19,'All Teams'!$H$4:$L$103,4,FALSE)</f>
        <v>Northumberland</v>
      </c>
      <c r="F19" s="5" t="str">
        <f>VLOOKUP($B19,'All Teams'!$H$4:$L$103,5,FALSE)</f>
        <v>JB</v>
      </c>
      <c r="G19" s="25">
        <v>16.559999999999999</v>
      </c>
      <c r="H19" s="4"/>
      <c r="I19" s="4"/>
      <c r="J19" s="4"/>
      <c r="K19" s="4"/>
    </row>
    <row r="20" spans="1:11" x14ac:dyDescent="0.25">
      <c r="A20" s="7">
        <f t="shared" si="0"/>
        <v>19</v>
      </c>
      <c r="B20" s="17">
        <v>45</v>
      </c>
      <c r="C20" s="5" t="str">
        <f>VLOOKUP($B20,'All Teams'!$H$4:$L$103,2,FALSE)</f>
        <v>Bradley</v>
      </c>
      <c r="D20" s="5" t="str">
        <f>VLOOKUP($B20,'All Teams'!$H$4:$L$103,3,FALSE)</f>
        <v xml:space="preserve"> Davies</v>
      </c>
      <c r="E20" s="5" t="str">
        <f>VLOOKUP($B20,'All Teams'!$H$4:$L$103,4,FALSE)</f>
        <v>Durham</v>
      </c>
      <c r="F20" s="5" t="str">
        <f>VLOOKUP($B20,'All Teams'!$H$4:$L$103,5,FALSE)</f>
        <v>JB</v>
      </c>
      <c r="G20" s="25">
        <v>16.579999999999998</v>
      </c>
      <c r="H20" s="4"/>
      <c r="I20" s="4"/>
      <c r="J20" s="4"/>
      <c r="K20" s="4"/>
    </row>
    <row r="21" spans="1:11" x14ac:dyDescent="0.25">
      <c r="A21" s="7">
        <f t="shared" si="0"/>
        <v>20</v>
      </c>
      <c r="B21" s="17">
        <v>64</v>
      </c>
      <c r="C21" s="5" t="str">
        <f>VLOOKUP($B21,'All Teams'!$H$4:$L$103,2,FALSE)</f>
        <v>Ewan</v>
      </c>
      <c r="D21" s="5" t="str">
        <f>VLOOKUP($B21,'All Teams'!$H$4:$L$103,3,FALSE)</f>
        <v>Cassidy</v>
      </c>
      <c r="E21" s="5" t="str">
        <f>VLOOKUP($B21,'All Teams'!$H$4:$L$103,4,FALSE)</f>
        <v>Northumberland</v>
      </c>
      <c r="F21" s="5" t="str">
        <f>VLOOKUP($B21,'All Teams'!$H$4:$L$103,5,FALSE)</f>
        <v>JB</v>
      </c>
      <c r="G21" s="25">
        <v>17</v>
      </c>
      <c r="H21" s="4"/>
      <c r="I21" s="4"/>
      <c r="J21" s="4"/>
      <c r="K21" s="4"/>
    </row>
    <row r="22" spans="1:11" x14ac:dyDescent="0.25">
      <c r="A22" s="7">
        <f t="shared" si="0"/>
        <v>21</v>
      </c>
      <c r="B22" s="17">
        <v>50</v>
      </c>
      <c r="C22" s="5" t="str">
        <f>VLOOKUP($B22,'All Teams'!$H$4:$L$103,2,FALSE)</f>
        <v xml:space="preserve">James </v>
      </c>
      <c r="D22" s="5" t="str">
        <f>VLOOKUP($B22,'All Teams'!$H$4:$L$103,3,FALSE)</f>
        <v>Hughes</v>
      </c>
      <c r="E22" s="5" t="str">
        <f>VLOOKUP($B22,'All Teams'!$H$4:$L$103,4,FALSE)</f>
        <v>Durham</v>
      </c>
      <c r="F22" s="5" t="str">
        <f>VLOOKUP($B22,'All Teams'!$H$4:$L$103,5,FALSE)</f>
        <v>JB</v>
      </c>
      <c r="G22" s="25">
        <v>17.010000000000002</v>
      </c>
      <c r="H22" s="4"/>
      <c r="I22" s="4"/>
      <c r="J22" s="4"/>
      <c r="K22" s="4"/>
    </row>
    <row r="23" spans="1:11" x14ac:dyDescent="0.25">
      <c r="A23" s="7">
        <f t="shared" si="0"/>
        <v>22</v>
      </c>
      <c r="B23" s="17">
        <v>84</v>
      </c>
      <c r="C23" s="5" t="str">
        <f>VLOOKUP($B23,'All Teams'!$H$4:$L$103,2,FALSE)</f>
        <v>Matt</v>
      </c>
      <c r="D23" s="5" t="str">
        <f>VLOOKUP($B23,'All Teams'!$H$4:$L$103,3,FALSE)</f>
        <v>Thompson</v>
      </c>
      <c r="E23" s="5" t="str">
        <f>VLOOKUP($B23,'All Teams'!$H$4:$L$103,4,FALSE)</f>
        <v>North Yorkshire</v>
      </c>
      <c r="F23" s="5" t="str">
        <f>VLOOKUP($B23,'All Teams'!$H$4:$L$103,5,FALSE)</f>
        <v>JB</v>
      </c>
      <c r="G23" s="25">
        <v>17.059999999999999</v>
      </c>
      <c r="H23" s="4"/>
      <c r="I23" s="4"/>
      <c r="J23" s="4"/>
      <c r="K23" s="4"/>
    </row>
    <row r="24" spans="1:11" x14ac:dyDescent="0.25">
      <c r="A24" s="7">
        <f t="shared" si="0"/>
        <v>23</v>
      </c>
      <c r="B24" s="17">
        <v>89</v>
      </c>
      <c r="C24" s="5" t="str">
        <f>VLOOKUP($B24,'All Teams'!$H$4:$L$103,2,FALSE)</f>
        <v>Toby</v>
      </c>
      <c r="D24" s="5" t="str">
        <f>VLOOKUP($B24,'All Teams'!$H$4:$L$103,3,FALSE)</f>
        <v>Osman</v>
      </c>
      <c r="E24" s="5" t="str">
        <f>VLOOKUP($B24,'All Teams'!$H$4:$L$103,4,FALSE)</f>
        <v>North Yorkshire</v>
      </c>
      <c r="F24" s="5" t="str">
        <f>VLOOKUP($B24,'All Teams'!$H$4:$L$103,5,FALSE)</f>
        <v>JB</v>
      </c>
      <c r="G24" s="25">
        <v>17.09</v>
      </c>
      <c r="H24" s="4"/>
      <c r="I24" s="4"/>
      <c r="J24" s="4"/>
      <c r="K24" s="4"/>
    </row>
    <row r="25" spans="1:11" x14ac:dyDescent="0.25">
      <c r="A25" s="7">
        <f t="shared" si="0"/>
        <v>24</v>
      </c>
      <c r="B25" s="17">
        <v>4</v>
      </c>
      <c r="C25" s="5" t="str">
        <f>VLOOKUP($B25,'All Teams'!$H$4:$L$103,2,FALSE)</f>
        <v>Aiden</v>
      </c>
      <c r="D25" s="5" t="str">
        <f>VLOOKUP($B25,'All Teams'!$H$4:$L$103,3,FALSE)</f>
        <v>Rigby</v>
      </c>
      <c r="E25" s="5" t="str">
        <f>VLOOKUP($B25,'All Teams'!$H$4:$L$103,4,FALSE)</f>
        <v>Cleveland</v>
      </c>
      <c r="F25" s="5" t="str">
        <f>VLOOKUP($B25,'All Teams'!$H$4:$L$103,5,FALSE)</f>
        <v>JB</v>
      </c>
      <c r="G25" s="25">
        <v>17.12</v>
      </c>
      <c r="H25" s="4"/>
      <c r="I25" s="4"/>
      <c r="J25" s="4"/>
      <c r="K25" s="4"/>
    </row>
    <row r="26" spans="1:11" x14ac:dyDescent="0.25">
      <c r="A26" s="7">
        <f t="shared" si="0"/>
        <v>25</v>
      </c>
      <c r="B26" s="17">
        <v>92</v>
      </c>
      <c r="C26" s="5" t="str">
        <f>VLOOKUP($B26,'All Teams'!$H$4:$L$103,2,FALSE)</f>
        <v>Angus</v>
      </c>
      <c r="D26" s="5" t="str">
        <f>VLOOKUP($B26,'All Teams'!$H$4:$L$103,3,FALSE)</f>
        <v>Macmillan</v>
      </c>
      <c r="E26" s="5" t="str">
        <f>VLOOKUP($B26,'All Teams'!$H$4:$L$103,4,FALSE)</f>
        <v>North Yorkshire</v>
      </c>
      <c r="F26" s="5" t="str">
        <f>VLOOKUP($B26,'All Teams'!$H$4:$L$103,5,FALSE)</f>
        <v>JB</v>
      </c>
      <c r="G26" s="25">
        <v>17.14</v>
      </c>
      <c r="H26" s="4"/>
      <c r="I26" s="4"/>
      <c r="J26" s="4"/>
      <c r="K26" s="4"/>
    </row>
    <row r="27" spans="1:11" x14ac:dyDescent="0.25">
      <c r="A27" s="7">
        <f t="shared" si="0"/>
        <v>26</v>
      </c>
      <c r="B27" s="17">
        <v>90</v>
      </c>
      <c r="C27" s="5" t="str">
        <f>VLOOKUP($B27,'All Teams'!$H$4:$L$103,2,FALSE)</f>
        <v>Callum</v>
      </c>
      <c r="D27" s="5" t="str">
        <f>VLOOKUP($B27,'All Teams'!$H$4:$L$103,3,FALSE)</f>
        <v>Halley</v>
      </c>
      <c r="E27" s="5" t="str">
        <f>VLOOKUP($B27,'All Teams'!$H$4:$L$103,4,FALSE)</f>
        <v>North Yorkshire</v>
      </c>
      <c r="F27" s="5" t="str">
        <f>VLOOKUP($B27,'All Teams'!$H$4:$L$103,5,FALSE)</f>
        <v>JB</v>
      </c>
      <c r="G27" s="25">
        <v>17.149999999999999</v>
      </c>
      <c r="H27" s="4"/>
      <c r="I27" s="4"/>
      <c r="J27" s="4"/>
      <c r="K27" s="4"/>
    </row>
    <row r="28" spans="1:11" x14ac:dyDescent="0.25">
      <c r="A28" s="7">
        <f t="shared" si="0"/>
        <v>27</v>
      </c>
      <c r="B28" s="17">
        <v>91</v>
      </c>
      <c r="C28" s="5" t="str">
        <f>VLOOKUP($B28,'All Teams'!$H$4:$L$103,2,FALSE)</f>
        <v>Nathan</v>
      </c>
      <c r="D28" s="5" t="str">
        <f>VLOOKUP($B28,'All Teams'!$H$4:$L$103,3,FALSE)</f>
        <v>Smith</v>
      </c>
      <c r="E28" s="5" t="str">
        <f>VLOOKUP($B28,'All Teams'!$H$4:$L$103,4,FALSE)</f>
        <v>North Yorkshire</v>
      </c>
      <c r="F28" s="5" t="str">
        <f>VLOOKUP($B28,'All Teams'!$H$4:$L$103,5,FALSE)</f>
        <v>JB</v>
      </c>
      <c r="G28" s="25">
        <v>17.16</v>
      </c>
      <c r="H28" s="4"/>
      <c r="I28" s="4"/>
      <c r="J28" s="4"/>
      <c r="K28" s="4"/>
    </row>
    <row r="29" spans="1:11" x14ac:dyDescent="0.25">
      <c r="A29" s="7">
        <f t="shared" si="0"/>
        <v>28</v>
      </c>
      <c r="B29" s="17">
        <v>85</v>
      </c>
      <c r="C29" s="5" t="str">
        <f>VLOOKUP($B29,'All Teams'!$H$4:$L$103,2,FALSE)</f>
        <v>Finn</v>
      </c>
      <c r="D29" s="5" t="str">
        <f>VLOOKUP($B29,'All Teams'!$H$4:$L$103,3,FALSE)</f>
        <v>Sheehan</v>
      </c>
      <c r="E29" s="5" t="str">
        <f>VLOOKUP($B29,'All Teams'!$H$4:$L$103,4,FALSE)</f>
        <v>North Yorkshire</v>
      </c>
      <c r="F29" s="5" t="str">
        <f>VLOOKUP($B29,'All Teams'!$H$4:$L$103,5,FALSE)</f>
        <v>JB</v>
      </c>
      <c r="G29" s="25">
        <v>17.18</v>
      </c>
      <c r="H29" s="4"/>
      <c r="I29" s="4"/>
      <c r="J29" s="4"/>
      <c r="K29" s="4"/>
    </row>
    <row r="30" spans="1:11" x14ac:dyDescent="0.25">
      <c r="A30" s="7">
        <f t="shared" si="0"/>
        <v>29</v>
      </c>
      <c r="B30" s="17">
        <v>52</v>
      </c>
      <c r="C30" s="5" t="str">
        <f>VLOOKUP($B30,'All Teams'!$H$4:$L$103,2,FALSE)</f>
        <v xml:space="preserve">Ross </v>
      </c>
      <c r="D30" s="5" t="str">
        <f>VLOOKUP($B30,'All Teams'!$H$4:$L$103,3,FALSE)</f>
        <v>Boddy</v>
      </c>
      <c r="E30" s="5" t="str">
        <f>VLOOKUP($B30,'All Teams'!$H$4:$L$103,4,FALSE)</f>
        <v>Durham</v>
      </c>
      <c r="F30" s="5" t="str">
        <f>VLOOKUP($B30,'All Teams'!$H$4:$L$103,5,FALSE)</f>
        <v>JB</v>
      </c>
      <c r="G30" s="25">
        <v>17.21</v>
      </c>
      <c r="H30" s="4"/>
      <c r="I30" s="4"/>
      <c r="J30" s="4"/>
      <c r="K30" s="4"/>
    </row>
    <row r="31" spans="1:11" x14ac:dyDescent="0.25">
      <c r="A31" s="7">
        <f t="shared" si="0"/>
        <v>30</v>
      </c>
      <c r="B31" s="17">
        <v>8</v>
      </c>
      <c r="C31" s="5" t="str">
        <f>VLOOKUP($B31,'All Teams'!$H$4:$L$103,2,FALSE)</f>
        <v xml:space="preserve">Ibraham </v>
      </c>
      <c r="D31" s="5" t="str">
        <f>VLOOKUP($B31,'All Teams'!$H$4:$L$103,3,FALSE)</f>
        <v>Abdullah</v>
      </c>
      <c r="E31" s="5" t="str">
        <f>VLOOKUP($B31,'All Teams'!$H$4:$L$103,4,FALSE)</f>
        <v>Cleveland</v>
      </c>
      <c r="F31" s="5" t="str">
        <f>VLOOKUP($B31,'All Teams'!$H$4:$L$103,5,FALSE)</f>
        <v>JB</v>
      </c>
      <c r="G31" s="25">
        <v>17.23</v>
      </c>
      <c r="H31" s="4"/>
      <c r="I31" s="4"/>
      <c r="J31" s="4"/>
      <c r="K31" s="4"/>
    </row>
    <row r="32" spans="1:11" x14ac:dyDescent="0.25">
      <c r="A32" s="7">
        <f t="shared" si="0"/>
        <v>31</v>
      </c>
      <c r="B32" s="17">
        <v>5</v>
      </c>
      <c r="C32" s="5" t="str">
        <f>VLOOKUP($B32,'All Teams'!$H$4:$L$103,2,FALSE)</f>
        <v>Nathan</v>
      </c>
      <c r="D32" s="5" t="str">
        <f>VLOOKUP($B32,'All Teams'!$H$4:$L$103,3,FALSE)</f>
        <v>Baker</v>
      </c>
      <c r="E32" s="5" t="str">
        <f>VLOOKUP($B32,'All Teams'!$H$4:$L$103,4,FALSE)</f>
        <v>Cleveland</v>
      </c>
      <c r="F32" s="5" t="str">
        <f>VLOOKUP($B32,'All Teams'!$H$4:$L$103,5,FALSE)</f>
        <v>JB</v>
      </c>
      <c r="G32" s="25">
        <v>17.260000000000002</v>
      </c>
      <c r="H32" s="4"/>
      <c r="I32" s="4"/>
      <c r="J32" s="4"/>
      <c r="K32" s="4"/>
    </row>
    <row r="33" spans="1:11" x14ac:dyDescent="0.25">
      <c r="A33" s="7">
        <f t="shared" si="0"/>
        <v>32</v>
      </c>
      <c r="B33" s="17">
        <v>83</v>
      </c>
      <c r="C33" s="5" t="str">
        <f>VLOOKUP($B33,'All Teams'!$H$4:$L$103,2,FALSE)</f>
        <v>Louis</v>
      </c>
      <c r="D33" s="5" t="str">
        <f>VLOOKUP($B33,'All Teams'!$H$4:$L$103,3,FALSE)</f>
        <v>Maurice</v>
      </c>
      <c r="E33" s="5" t="str">
        <f>VLOOKUP($B33,'All Teams'!$H$4:$L$103,4,FALSE)</f>
        <v>North Yorkshire</v>
      </c>
      <c r="F33" s="5" t="str">
        <f>VLOOKUP($B33,'All Teams'!$H$4:$L$103,5,FALSE)</f>
        <v>JB</v>
      </c>
      <c r="G33" s="25">
        <v>17.27</v>
      </c>
      <c r="H33" s="4"/>
      <c r="I33" s="4"/>
      <c r="J33" s="4"/>
      <c r="K33" s="4"/>
    </row>
    <row r="34" spans="1:11" x14ac:dyDescent="0.25">
      <c r="A34" s="7">
        <f t="shared" si="0"/>
        <v>33</v>
      </c>
      <c r="B34" s="17">
        <v>53</v>
      </c>
      <c r="C34" s="5" t="str">
        <f>VLOOKUP($B34,'All Teams'!$H$4:$L$103,2,FALSE)</f>
        <v xml:space="preserve">Joseph </v>
      </c>
      <c r="D34" s="5" t="str">
        <f>VLOOKUP($B34,'All Teams'!$H$4:$L$103,3,FALSE)</f>
        <v>Graham-Bradley</v>
      </c>
      <c r="E34" s="5" t="str">
        <f>VLOOKUP($B34,'All Teams'!$H$4:$L$103,4,FALSE)</f>
        <v>Durham</v>
      </c>
      <c r="F34" s="5" t="str">
        <f>VLOOKUP($B34,'All Teams'!$H$4:$L$103,5,FALSE)</f>
        <v>JB</v>
      </c>
      <c r="G34" s="25">
        <v>17.28</v>
      </c>
      <c r="H34" s="4"/>
      <c r="I34" s="4"/>
      <c r="J34" s="4"/>
      <c r="K34" s="4"/>
    </row>
    <row r="35" spans="1:11" x14ac:dyDescent="0.25">
      <c r="A35" s="7">
        <f t="shared" si="0"/>
        <v>34</v>
      </c>
      <c r="B35" s="17">
        <v>10</v>
      </c>
      <c r="C35" s="5" t="str">
        <f>VLOOKUP($B35,'All Teams'!$H$4:$L$103,2,FALSE)</f>
        <v>James</v>
      </c>
      <c r="D35" s="5" t="str">
        <f>VLOOKUP($B35,'All Teams'!$H$4:$L$103,3,FALSE)</f>
        <v>Greenwood</v>
      </c>
      <c r="E35" s="5" t="str">
        <f>VLOOKUP($B35,'All Teams'!$H$4:$L$103,4,FALSE)</f>
        <v>Cleveland</v>
      </c>
      <c r="F35" s="5" t="str">
        <f>VLOOKUP($B35,'All Teams'!$H$4:$L$103,5,FALSE)</f>
        <v>JB</v>
      </c>
      <c r="G35" s="25">
        <v>17.29</v>
      </c>
      <c r="H35" s="4"/>
      <c r="I35" s="4"/>
      <c r="J35" s="4"/>
      <c r="K35" s="4"/>
    </row>
    <row r="36" spans="1:11" x14ac:dyDescent="0.25">
      <c r="A36" s="7">
        <f t="shared" si="0"/>
        <v>35</v>
      </c>
      <c r="B36" s="17">
        <v>7</v>
      </c>
      <c r="C36" s="5" t="str">
        <f>VLOOKUP($B36,'All Teams'!$H$4:$L$103,2,FALSE)</f>
        <v>R</v>
      </c>
      <c r="D36" s="5" t="str">
        <f>VLOOKUP($B36,'All Teams'!$H$4:$L$103,3,FALSE)</f>
        <v>Curtis</v>
      </c>
      <c r="E36" s="5" t="str">
        <f>VLOOKUP($B36,'All Teams'!$H$4:$L$103,4,FALSE)</f>
        <v>Cleveland</v>
      </c>
      <c r="F36" s="5" t="str">
        <f>VLOOKUP($B36,'All Teams'!$H$4:$L$103,5,FALSE)</f>
        <v>JB</v>
      </c>
      <c r="G36" s="25">
        <v>17.32</v>
      </c>
      <c r="H36" s="4"/>
      <c r="I36" s="4"/>
      <c r="J36" s="4"/>
      <c r="K36" s="4"/>
    </row>
    <row r="37" spans="1:11" x14ac:dyDescent="0.25">
      <c r="A37" s="7">
        <f t="shared" si="0"/>
        <v>36</v>
      </c>
      <c r="B37" s="17">
        <v>56</v>
      </c>
      <c r="C37" s="5" t="str">
        <f>VLOOKUP($B37,'All Teams'!$H$4:$L$103,2,FALSE)</f>
        <v>Ethan</v>
      </c>
      <c r="D37" s="5" t="str">
        <f>VLOOKUP($B37,'All Teams'!$H$4:$L$103,3,FALSE)</f>
        <v xml:space="preserve"> Edward</v>
      </c>
      <c r="E37" s="5" t="str">
        <f>VLOOKUP($B37,'All Teams'!$H$4:$L$103,4,FALSE)</f>
        <v>Durham</v>
      </c>
      <c r="F37" s="5" t="str">
        <f>VLOOKUP($B37,'All Teams'!$H$4:$L$103,5,FALSE)</f>
        <v>JB</v>
      </c>
      <c r="G37" s="25">
        <v>17.34</v>
      </c>
      <c r="H37" s="4"/>
      <c r="I37" s="4"/>
      <c r="J37" s="4"/>
      <c r="K37" s="4"/>
    </row>
    <row r="38" spans="1:11" x14ac:dyDescent="0.25">
      <c r="A38" s="7">
        <f t="shared" si="0"/>
        <v>37</v>
      </c>
      <c r="B38" s="17">
        <v>15</v>
      </c>
      <c r="C38" s="5" t="str">
        <f>VLOOKUP($B38,'All Teams'!$H$4:$L$103,2,FALSE)</f>
        <v>Hassam</v>
      </c>
      <c r="D38" s="5" t="str">
        <f>VLOOKUP($B38,'All Teams'!$H$4:$L$103,3,FALSE)</f>
        <v>Ben Tiba</v>
      </c>
      <c r="E38" s="5" t="str">
        <f>VLOOKUP($B38,'All Teams'!$H$4:$L$103,4,FALSE)</f>
        <v>Cleveland</v>
      </c>
      <c r="F38" s="5" t="str">
        <f>VLOOKUP($B38,'All Teams'!$H$4:$L$103,5,FALSE)</f>
        <v>JB</v>
      </c>
      <c r="G38" s="25">
        <v>17.350000000000001</v>
      </c>
      <c r="H38" s="4"/>
      <c r="I38" s="4"/>
      <c r="J38" s="4"/>
      <c r="K38" s="4"/>
    </row>
    <row r="39" spans="1:11" x14ac:dyDescent="0.25">
      <c r="A39" s="7">
        <f t="shared" si="0"/>
        <v>38</v>
      </c>
      <c r="B39" s="17">
        <v>67</v>
      </c>
      <c r="C39" s="5" t="str">
        <f>VLOOKUP($B39,'All Teams'!$H$4:$L$103,2,FALSE)</f>
        <v>Christopher</v>
      </c>
      <c r="D39" s="5" t="str">
        <f>VLOOKUP($B39,'All Teams'!$H$4:$L$103,3,FALSE)</f>
        <v>Jackson</v>
      </c>
      <c r="E39" s="5" t="str">
        <f>VLOOKUP($B39,'All Teams'!$H$4:$L$103,4,FALSE)</f>
        <v>Northumberland</v>
      </c>
      <c r="F39" s="5" t="str">
        <f>VLOOKUP($B39,'All Teams'!$H$4:$L$103,5,FALSE)</f>
        <v>JB</v>
      </c>
      <c r="G39" s="25">
        <v>17.36</v>
      </c>
      <c r="H39" s="4"/>
      <c r="I39" s="4"/>
      <c r="J39" s="4"/>
      <c r="K39" s="4"/>
    </row>
    <row r="40" spans="1:11" x14ac:dyDescent="0.25">
      <c r="A40" s="7">
        <f t="shared" si="0"/>
        <v>39</v>
      </c>
      <c r="B40" s="17">
        <v>68</v>
      </c>
      <c r="C40" s="5" t="str">
        <f>VLOOKUP($B40,'All Teams'!$H$4:$L$103,2,FALSE)</f>
        <v>Jed</v>
      </c>
      <c r="D40" s="5" t="str">
        <f>VLOOKUP($B40,'All Teams'!$H$4:$L$103,3,FALSE)</f>
        <v>Russell</v>
      </c>
      <c r="E40" s="5" t="str">
        <f>VLOOKUP($B40,'All Teams'!$H$4:$L$103,4,FALSE)</f>
        <v>Northumberland</v>
      </c>
      <c r="F40" s="5" t="str">
        <f>VLOOKUP($B40,'All Teams'!$H$4:$L$103,5,FALSE)</f>
        <v>JB</v>
      </c>
      <c r="G40" s="25">
        <v>17.37</v>
      </c>
      <c r="H40" s="4"/>
      <c r="I40" s="4"/>
      <c r="J40" s="4"/>
      <c r="K40" s="4"/>
    </row>
    <row r="41" spans="1:11" x14ac:dyDescent="0.25">
      <c r="A41" s="7">
        <f t="shared" si="0"/>
        <v>40</v>
      </c>
      <c r="B41" s="17">
        <v>47</v>
      </c>
      <c r="C41" s="5" t="str">
        <f>VLOOKUP($B41,'All Teams'!$H$4:$L$103,2,FALSE)</f>
        <v>Luke</v>
      </c>
      <c r="D41" s="5" t="str">
        <f>VLOOKUP($B41,'All Teams'!$H$4:$L$103,3,FALSE)</f>
        <v xml:space="preserve"> Taylor</v>
      </c>
      <c r="E41" s="5" t="str">
        <f>VLOOKUP($B41,'All Teams'!$H$4:$L$103,4,FALSE)</f>
        <v>Durham</v>
      </c>
      <c r="F41" s="5" t="str">
        <f>VLOOKUP($B41,'All Teams'!$H$4:$L$103,5,FALSE)</f>
        <v>JB</v>
      </c>
      <c r="G41" s="25">
        <v>17.39</v>
      </c>
      <c r="H41" s="4"/>
      <c r="I41" s="4"/>
      <c r="J41" s="4"/>
      <c r="K41" s="4"/>
    </row>
    <row r="42" spans="1:11" x14ac:dyDescent="0.25">
      <c r="A42" s="7">
        <f t="shared" si="0"/>
        <v>41</v>
      </c>
      <c r="B42" s="17">
        <v>65</v>
      </c>
      <c r="C42" s="5" t="str">
        <f>VLOOKUP($B42,'All Teams'!$H$4:$L$103,2,FALSE)</f>
        <v>Jacob</v>
      </c>
      <c r="D42" s="5" t="str">
        <f>VLOOKUP($B42,'All Teams'!$H$4:$L$103,3,FALSE)</f>
        <v>Hopkins</v>
      </c>
      <c r="E42" s="5" t="str">
        <f>VLOOKUP($B42,'All Teams'!$H$4:$L$103,4,FALSE)</f>
        <v>Northumberland</v>
      </c>
      <c r="F42" s="5" t="str">
        <f>VLOOKUP($B42,'All Teams'!$H$4:$L$103,5,FALSE)</f>
        <v>JB</v>
      </c>
      <c r="G42" s="25">
        <v>17.399999999999999</v>
      </c>
      <c r="H42" s="4"/>
      <c r="I42" s="4"/>
      <c r="J42" s="4"/>
      <c r="K42" s="4"/>
    </row>
    <row r="43" spans="1:11" x14ac:dyDescent="0.25">
      <c r="A43" s="7">
        <f t="shared" si="0"/>
        <v>42</v>
      </c>
      <c r="B43" s="17">
        <v>54</v>
      </c>
      <c r="C43" s="5" t="str">
        <f>VLOOKUP($B43,'All Teams'!$H$4:$L$103,2,FALSE)</f>
        <v xml:space="preserve">Max </v>
      </c>
      <c r="D43" s="5" t="str">
        <f>VLOOKUP($B43,'All Teams'!$H$4:$L$103,3,FALSE)</f>
        <v>Weightman</v>
      </c>
      <c r="E43" s="5" t="str">
        <f>VLOOKUP($B43,'All Teams'!$H$4:$L$103,4,FALSE)</f>
        <v>Durham</v>
      </c>
      <c r="F43" s="5" t="str">
        <f>VLOOKUP($B43,'All Teams'!$H$4:$L$103,5,FALSE)</f>
        <v>JB</v>
      </c>
      <c r="G43" s="25">
        <v>17.41</v>
      </c>
      <c r="H43" s="4"/>
      <c r="I43" s="4"/>
      <c r="J43" s="4"/>
      <c r="K43" s="4"/>
    </row>
    <row r="44" spans="1:11" x14ac:dyDescent="0.25">
      <c r="A44" s="7">
        <f t="shared" si="0"/>
        <v>43</v>
      </c>
      <c r="B44" s="17">
        <v>9</v>
      </c>
      <c r="C44" s="5" t="str">
        <f>VLOOKUP($B44,'All Teams'!$H$4:$L$103,2,FALSE)</f>
        <v xml:space="preserve">Ben </v>
      </c>
      <c r="D44" s="5" t="str">
        <f>VLOOKUP($B44,'All Teams'!$H$4:$L$103,3,FALSE)</f>
        <v>Palmer</v>
      </c>
      <c r="E44" s="5" t="str">
        <f>VLOOKUP($B44,'All Teams'!$H$4:$L$103,4,FALSE)</f>
        <v>Cleveland</v>
      </c>
      <c r="F44" s="5" t="str">
        <f>VLOOKUP($B44,'All Teams'!$H$4:$L$103,5,FALSE)</f>
        <v>JB</v>
      </c>
      <c r="G44" s="25">
        <v>17.55</v>
      </c>
      <c r="H44" s="4"/>
      <c r="I44" s="4"/>
      <c r="J44" s="4"/>
      <c r="K44" s="4"/>
    </row>
    <row r="45" spans="1:11" x14ac:dyDescent="0.25">
      <c r="A45" s="7">
        <f t="shared" si="0"/>
        <v>44</v>
      </c>
      <c r="B45" s="17">
        <v>55</v>
      </c>
      <c r="C45" s="5" t="str">
        <f>VLOOKUP($B45,'All Teams'!$H$4:$L$103,2,FALSE)</f>
        <v xml:space="preserve">Louis </v>
      </c>
      <c r="D45" s="5" t="str">
        <f>VLOOKUP($B45,'All Teams'!$H$4:$L$103,3,FALSE)</f>
        <v>Parker</v>
      </c>
      <c r="E45" s="5" t="str">
        <f>VLOOKUP($B45,'All Teams'!$H$4:$L$103,4,FALSE)</f>
        <v>Durham</v>
      </c>
      <c r="F45" s="5" t="str">
        <f>VLOOKUP($B45,'All Teams'!$H$4:$L$103,5,FALSE)</f>
        <v>JB</v>
      </c>
      <c r="G45" s="25">
        <v>18</v>
      </c>
      <c r="H45" s="4"/>
      <c r="I45" s="4"/>
      <c r="J45" s="4"/>
      <c r="K45" s="4"/>
    </row>
    <row r="46" spans="1:11" x14ac:dyDescent="0.25">
      <c r="A46" s="7">
        <f t="shared" si="0"/>
        <v>45</v>
      </c>
      <c r="B46" s="17">
        <v>14</v>
      </c>
      <c r="C46" s="5" t="str">
        <f>VLOOKUP($B46,'All Teams'!$H$4:$L$103,2,FALSE)</f>
        <v>Matthew</v>
      </c>
      <c r="D46" s="5" t="str">
        <f>VLOOKUP($B46,'All Teams'!$H$4:$L$103,3,FALSE)</f>
        <v>Crawford</v>
      </c>
      <c r="E46" s="5" t="str">
        <f>VLOOKUP($B46,'All Teams'!$H$4:$L$103,4,FALSE)</f>
        <v>Cleveland</v>
      </c>
      <c r="F46" s="5" t="str">
        <f>VLOOKUP($B46,'All Teams'!$H$4:$L$103,5,FALSE)</f>
        <v>JB</v>
      </c>
      <c r="G46" s="25">
        <v>18.11</v>
      </c>
      <c r="H46" s="4"/>
      <c r="I46" s="4"/>
      <c r="J46" s="4"/>
      <c r="K46" s="4"/>
    </row>
    <row r="47" spans="1:11" x14ac:dyDescent="0.25">
      <c r="A47" s="7">
        <f t="shared" si="0"/>
        <v>46</v>
      </c>
      <c r="B47" s="17">
        <v>70</v>
      </c>
      <c r="C47" s="5" t="str">
        <f>VLOOKUP($B47,'All Teams'!$H$4:$L$103,2,FALSE)</f>
        <v xml:space="preserve">Hugo </v>
      </c>
      <c r="D47" s="5" t="str">
        <f>VLOOKUP($B47,'All Teams'!$H$4:$L$103,3,FALSE)</f>
        <v>Storey</v>
      </c>
      <c r="E47" s="5" t="str">
        <f>VLOOKUP($B47,'All Teams'!$H$4:$L$103,4,FALSE)</f>
        <v>Northumberland</v>
      </c>
      <c r="F47" s="5" t="str">
        <f>VLOOKUP($B47,'All Teams'!$H$4:$L$103,5,FALSE)</f>
        <v>JB</v>
      </c>
      <c r="G47" s="25">
        <v>18.13</v>
      </c>
      <c r="H47" s="4"/>
      <c r="I47" s="4"/>
      <c r="J47" s="4"/>
      <c r="K47" s="4"/>
    </row>
    <row r="48" spans="1:11" x14ac:dyDescent="0.25">
      <c r="A48" s="7">
        <f t="shared" si="0"/>
        <v>47</v>
      </c>
      <c r="B48" s="17">
        <v>74</v>
      </c>
      <c r="C48" s="5" t="str">
        <f>VLOOKUP($B48,'All Teams'!$H$4:$L$103,2,FALSE)</f>
        <v xml:space="preserve">Alex </v>
      </c>
      <c r="D48" s="5" t="str">
        <f>VLOOKUP($B48,'All Teams'!$H$4:$L$103,3,FALSE)</f>
        <v>Roney</v>
      </c>
      <c r="E48" s="5" t="str">
        <f>VLOOKUP($B48,'All Teams'!$H$4:$L$103,4,FALSE)</f>
        <v>Northumberland</v>
      </c>
      <c r="F48" s="5" t="str">
        <f>VLOOKUP($B48,'All Teams'!$H$4:$L$103,5,FALSE)</f>
        <v>JB</v>
      </c>
      <c r="G48" s="25">
        <v>18.149999999999999</v>
      </c>
      <c r="H48" s="4"/>
      <c r="I48" s="4"/>
      <c r="J48" s="4"/>
      <c r="K48" s="4"/>
    </row>
    <row r="49" spans="1:11" x14ac:dyDescent="0.25">
      <c r="A49" s="7">
        <f t="shared" si="0"/>
        <v>48</v>
      </c>
      <c r="B49" s="17">
        <v>69</v>
      </c>
      <c r="C49" s="5" t="str">
        <f>VLOOKUP($B49,'All Teams'!$H$4:$L$103,2,FALSE)</f>
        <v>Ben</v>
      </c>
      <c r="D49" s="5" t="str">
        <f>VLOOKUP($B49,'All Teams'!$H$4:$L$103,3,FALSE)</f>
        <v>Kelly</v>
      </c>
      <c r="E49" s="5" t="str">
        <f>VLOOKUP($B49,'All Teams'!$H$4:$L$103,4,FALSE)</f>
        <v>Northumberland</v>
      </c>
      <c r="F49" s="5" t="str">
        <f>VLOOKUP($B49,'All Teams'!$H$4:$L$103,5,FALSE)</f>
        <v>JB</v>
      </c>
      <c r="G49" s="25">
        <v>18.190000000000001</v>
      </c>
      <c r="H49" s="4"/>
      <c r="I49" s="4"/>
      <c r="J49" s="4"/>
      <c r="K49" s="4"/>
    </row>
    <row r="50" spans="1:11" x14ac:dyDescent="0.25">
      <c r="A50" s="7">
        <f t="shared" si="0"/>
        <v>49</v>
      </c>
      <c r="B50" s="17">
        <v>94</v>
      </c>
      <c r="C50" s="5" t="str">
        <f>VLOOKUP($B50,'All Teams'!$H$4:$L$103,2,FALSE)</f>
        <v>George</v>
      </c>
      <c r="D50" s="5" t="str">
        <f>VLOOKUP($B50,'All Teams'!$H$4:$L$103,3,FALSE)</f>
        <v>Roe</v>
      </c>
      <c r="E50" s="5" t="str">
        <f>VLOOKUP($B50,'All Teams'!$H$4:$L$103,4,FALSE)</f>
        <v>North Yorkshire</v>
      </c>
      <c r="F50" s="5" t="str">
        <f>VLOOKUP($B50,'All Teams'!$H$4:$L$103,5,FALSE)</f>
        <v>JB</v>
      </c>
      <c r="G50" s="25">
        <v>18.23</v>
      </c>
      <c r="H50" s="4"/>
      <c r="I50" s="4"/>
      <c r="J50" s="4"/>
      <c r="K50" s="4"/>
    </row>
    <row r="51" spans="1:11" x14ac:dyDescent="0.25">
      <c r="A51" s="7">
        <f t="shared" si="0"/>
        <v>50</v>
      </c>
      <c r="B51" s="17">
        <v>16</v>
      </c>
      <c r="C51" s="5" t="str">
        <f>VLOOKUP($B51,'All Teams'!$H$4:$L$103,2,FALSE)</f>
        <v>Jacob</v>
      </c>
      <c r="D51" s="5" t="str">
        <f>VLOOKUP($B51,'All Teams'!$H$4:$L$103,3,FALSE)</f>
        <v>Jardine</v>
      </c>
      <c r="E51" s="5" t="str">
        <f>VLOOKUP($B51,'All Teams'!$H$4:$L$103,4,FALSE)</f>
        <v>Cleveland</v>
      </c>
      <c r="F51" s="5" t="str">
        <f>VLOOKUP($B51,'All Teams'!$H$4:$L$103,5,FALSE)</f>
        <v>JB</v>
      </c>
      <c r="G51" s="25">
        <v>18.41</v>
      </c>
      <c r="H51" s="4"/>
      <c r="I51" s="4"/>
      <c r="J51" s="4"/>
      <c r="K51" s="4"/>
    </row>
    <row r="52" spans="1:11" x14ac:dyDescent="0.25">
      <c r="A52" s="7">
        <v>51</v>
      </c>
      <c r="B52" s="17">
        <v>78</v>
      </c>
      <c r="C52" s="5" t="str">
        <f>VLOOKUP($B52,'All Teams'!$H$4:$L$103,2,FALSE)</f>
        <v>Luke</v>
      </c>
      <c r="D52" s="5" t="str">
        <f>VLOOKUP($B52,'All Teams'!$H$4:$L$103,3,FALSE)</f>
        <v>Foreman</v>
      </c>
      <c r="E52" s="5" t="str">
        <f>VLOOKUP($B52,'All Teams'!$H$4:$L$103,4,FALSE)</f>
        <v>Northumberland</v>
      </c>
      <c r="F52" s="5" t="str">
        <f>VLOOKUP($B52,'All Teams'!$H$4:$L$103,5,FALSE)</f>
        <v>JB</v>
      </c>
      <c r="G52" s="25">
        <v>18.440000000000001</v>
      </c>
      <c r="H52" s="4"/>
      <c r="I52" s="4"/>
      <c r="J52" s="4"/>
      <c r="K52" s="4"/>
    </row>
    <row r="53" spans="1:11" x14ac:dyDescent="0.25">
      <c r="A53" s="7">
        <v>52</v>
      </c>
      <c r="B53" s="17">
        <v>12</v>
      </c>
      <c r="C53" s="5" t="str">
        <f>VLOOKUP($B53,'All Teams'!$H$4:$L$103,2,FALSE)</f>
        <v>Reece</v>
      </c>
      <c r="D53" s="5" t="str">
        <f>VLOOKUP($B53,'All Teams'!$H$4:$L$103,3,FALSE)</f>
        <v>O Brien</v>
      </c>
      <c r="E53" s="5" t="str">
        <f>VLOOKUP($B53,'All Teams'!$H$4:$L$103,4,FALSE)</f>
        <v>Cleveland</v>
      </c>
      <c r="F53" s="5" t="str">
        <f>VLOOKUP($B53,'All Teams'!$H$4:$L$103,5,FALSE)</f>
        <v>JB</v>
      </c>
      <c r="G53" s="25">
        <v>18.5</v>
      </c>
      <c r="H53" s="4"/>
      <c r="I53" s="4"/>
      <c r="J53" s="4"/>
      <c r="K53" s="4"/>
    </row>
    <row r="54" spans="1:11" x14ac:dyDescent="0.25">
      <c r="A54" s="7">
        <f t="shared" si="0"/>
        <v>53</v>
      </c>
      <c r="B54" s="17">
        <v>72</v>
      </c>
      <c r="C54" s="5" t="str">
        <f>VLOOKUP($B54,'All Teams'!$H$4:$L$103,2,FALSE)</f>
        <v>Philip</v>
      </c>
      <c r="D54" s="5" t="str">
        <f>VLOOKUP($B54,'All Teams'!$H$4:$L$103,3,FALSE)</f>
        <v>Kirby</v>
      </c>
      <c r="E54" s="5" t="str">
        <f>VLOOKUP($B54,'All Teams'!$H$4:$L$103,4,FALSE)</f>
        <v>Northumberland</v>
      </c>
      <c r="F54" s="5" t="str">
        <f>VLOOKUP($B54,'All Teams'!$H$4:$L$103,5,FALSE)</f>
        <v>JB</v>
      </c>
      <c r="G54" s="25">
        <v>19.010000000000002</v>
      </c>
      <c r="H54" s="4"/>
      <c r="I54" s="4"/>
      <c r="J54" s="4"/>
      <c r="K54" s="4"/>
    </row>
  </sheetData>
  <sheetProtection selectLockedCells="1"/>
  <conditionalFormatting sqref="J8:J12">
    <cfRule type="cellIs" dxfId="16" priority="1" operator="equal">
      <formula>SMALL($J$8:$J$12,2)</formula>
    </cfRule>
    <cfRule type="cellIs" dxfId="15" priority="2" operator="equal">
      <formula>SMALL($J$8:$J$12,3)</formula>
    </cfRule>
    <cfRule type="cellIs" dxfId="14" priority="3" operator="equal">
      <formula>SMALL($J$8:$J$12,1)</formula>
    </cfRule>
  </conditionalFormatting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5"/>
  <sheetViews>
    <sheetView showGridLines="0" workbookViewId="0">
      <pane ySplit="1" topLeftCell="A36" activePane="bottomLeft" state="frozen"/>
      <selection pane="bottomLeft" activeCell="L57" sqref="L57"/>
    </sheetView>
  </sheetViews>
  <sheetFormatPr defaultRowHeight="15" x14ac:dyDescent="0.25"/>
  <cols>
    <col min="1" max="1" width="8.28515625" style="13" bestFit="1" customWidth="1"/>
    <col min="2" max="2" width="8.28515625" bestFit="1" customWidth="1"/>
    <col min="3" max="4" width="8.85546875" bestFit="1" customWidth="1"/>
    <col min="5" max="5" width="15" bestFit="1" customWidth="1"/>
    <col min="6" max="6" width="10.42578125" bestFit="1" customWidth="1"/>
    <col min="7" max="7" width="7.42578125" customWidth="1"/>
    <col min="9" max="9" width="21.140625" bestFit="1" customWidth="1"/>
    <col min="10" max="10" width="8.140625" bestFit="1" customWidth="1"/>
  </cols>
  <sheetData>
    <row r="1" spans="1:11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  <c r="H1" s="4"/>
      <c r="I1" s="4"/>
      <c r="J1" s="4"/>
      <c r="K1" s="4"/>
    </row>
    <row r="2" spans="1:11" x14ac:dyDescent="0.25">
      <c r="A2" s="7">
        <v>1</v>
      </c>
      <c r="B2" s="17">
        <v>81</v>
      </c>
      <c r="C2" s="5" t="str">
        <f>VLOOKUP($B2,'All Teams'!$AF$4:$AJ$103,2,FALSE)</f>
        <v>Emma</v>
      </c>
      <c r="D2" s="5" t="str">
        <f>VLOOKUP($B2,'All Teams'!$AF$4:$AJ$103,3,FALSE)</f>
        <v>Clapton</v>
      </c>
      <c r="E2" s="5" t="str">
        <f>VLOOKUP($B2,'All Teams'!$AF$4:$AJ$103,4,FALSE)</f>
        <v>North Yorkshire</v>
      </c>
      <c r="F2" s="5" t="str">
        <f>VLOOKUP($B2,'All Teams'!$AF$4:$AJ$103,5,FALSE)</f>
        <v>JG</v>
      </c>
      <c r="G2" s="25">
        <v>12.2</v>
      </c>
      <c r="H2" s="4"/>
      <c r="I2" s="4"/>
      <c r="J2" s="4"/>
      <c r="K2" s="4"/>
    </row>
    <row r="3" spans="1:11" x14ac:dyDescent="0.25">
      <c r="A3" s="7">
        <f>A2+1</f>
        <v>2</v>
      </c>
      <c r="B3" s="17">
        <v>2</v>
      </c>
      <c r="C3" s="5" t="str">
        <f>VLOOKUP($B3,'All Teams'!$AF$4:$AJ$103,2,FALSE)</f>
        <v>Hollie</v>
      </c>
      <c r="D3" s="5" t="str">
        <f>VLOOKUP($B3,'All Teams'!$AF$4:$AJ$103,3,FALSE)</f>
        <v>Elliot</v>
      </c>
      <c r="E3" s="5" t="str">
        <f>VLOOKUP($B3,'All Teams'!$AF$4:$AJ$103,4,FALSE)</f>
        <v>Cleveland</v>
      </c>
      <c r="F3" s="5" t="str">
        <f>VLOOKUP($B3,'All Teams'!$AF$4:$AJ$103,5,FALSE)</f>
        <v>JG</v>
      </c>
      <c r="G3" s="25">
        <v>12.3</v>
      </c>
      <c r="H3" s="4"/>
      <c r="I3" s="4"/>
      <c r="J3" s="4"/>
      <c r="K3" s="4"/>
    </row>
    <row r="4" spans="1:11" x14ac:dyDescent="0.25">
      <c r="A4" s="7">
        <f t="shared" ref="A4:A55" si="0">A3+1</f>
        <v>3</v>
      </c>
      <c r="B4" s="17">
        <v>1</v>
      </c>
      <c r="C4" s="5" t="str">
        <f>VLOOKUP($B4,'All Teams'!$AF$4:$AJ$103,2,FALSE)</f>
        <v>Libby</v>
      </c>
      <c r="D4" s="5" t="str">
        <f>VLOOKUP($B4,'All Teams'!$AF$4:$AJ$103,3,FALSE)</f>
        <v>Hedger</v>
      </c>
      <c r="E4" s="5" t="str">
        <f>VLOOKUP($B4,'All Teams'!$AF$4:$AJ$103,4,FALSE)</f>
        <v>Cleveland</v>
      </c>
      <c r="F4" s="5" t="str">
        <f>VLOOKUP($B4,'All Teams'!$AF$4:$AJ$103,5,FALSE)</f>
        <v>JG</v>
      </c>
      <c r="G4" s="25">
        <v>12.36</v>
      </c>
      <c r="H4" s="4"/>
      <c r="I4" s="4"/>
      <c r="J4" s="4"/>
      <c r="K4" s="4"/>
    </row>
    <row r="5" spans="1:11" x14ac:dyDescent="0.25">
      <c r="A5" s="7">
        <f t="shared" si="0"/>
        <v>4</v>
      </c>
      <c r="B5" s="17">
        <v>42</v>
      </c>
      <c r="C5" s="5" t="str">
        <f>VLOOKUP($B5,'All Teams'!$AF$4:$AJ$103,2,FALSE)</f>
        <v xml:space="preserve">Lucy-Erin </v>
      </c>
      <c r="D5" s="5" t="str">
        <f>VLOOKUP($B5,'All Teams'!$AF$4:$AJ$103,3,FALSE)</f>
        <v>Hunter</v>
      </c>
      <c r="E5" s="5" t="str">
        <f>VLOOKUP($B5,'All Teams'!$AF$4:$AJ$103,4,FALSE)</f>
        <v>Durham</v>
      </c>
      <c r="F5" s="5" t="str">
        <f>VLOOKUP($B5,'All Teams'!$AF$4:$AJ$103,5,FALSE)</f>
        <v>JG</v>
      </c>
      <c r="G5" s="25">
        <v>12.44</v>
      </c>
      <c r="H5" s="4"/>
      <c r="I5" s="4"/>
      <c r="J5" s="4"/>
      <c r="K5" s="4"/>
    </row>
    <row r="6" spans="1:11" ht="15.75" thickBot="1" x14ac:dyDescent="0.3">
      <c r="A6" s="7">
        <f t="shared" si="0"/>
        <v>5</v>
      </c>
      <c r="B6" s="17">
        <v>82</v>
      </c>
      <c r="C6" s="5" t="str">
        <f>VLOOKUP($B6,'All Teams'!$AF$4:$AJ$103,2,FALSE)</f>
        <v>Stella</v>
      </c>
      <c r="D6" s="5" t="str">
        <f>VLOOKUP($B6,'All Teams'!$AF$4:$AJ$103,3,FALSE)</f>
        <v>Cross</v>
      </c>
      <c r="E6" s="5" t="str">
        <f>VLOOKUP($B6,'All Teams'!$AF$4:$AJ$103,4,FALSE)</f>
        <v>North Yorkshire</v>
      </c>
      <c r="F6" s="5" t="str">
        <f>VLOOKUP($B6,'All Teams'!$AF$4:$AJ$103,5,FALSE)</f>
        <v>JG</v>
      </c>
      <c r="G6" s="25">
        <v>12.57</v>
      </c>
      <c r="H6" s="4"/>
      <c r="I6" s="4"/>
      <c r="J6" s="4"/>
      <c r="K6" s="4"/>
    </row>
    <row r="7" spans="1:11" ht="22.5" thickTop="1" thickBot="1" x14ac:dyDescent="0.4">
      <c r="A7" s="7">
        <f t="shared" si="0"/>
        <v>6</v>
      </c>
      <c r="B7" s="17">
        <v>63</v>
      </c>
      <c r="C7" s="5" t="str">
        <f>VLOOKUP($B7,'All Teams'!$AF$4:$AJ$103,2,FALSE)</f>
        <v>Chelsea</v>
      </c>
      <c r="D7" s="5" t="str">
        <f>VLOOKUP($B7,'All Teams'!$AF$4:$AJ$103,3,FALSE)</f>
        <v>Williamson</v>
      </c>
      <c r="E7" s="5" t="str">
        <f>VLOOKUP($B7,'All Teams'!$AF$4:$AJ$103,4,FALSE)</f>
        <v>Northumberland</v>
      </c>
      <c r="F7" s="5" t="str">
        <f>VLOOKUP($B7,'All Teams'!$AF$4:$AJ$103,5,FALSE)</f>
        <v>JG</v>
      </c>
      <c r="G7" s="25">
        <v>13</v>
      </c>
      <c r="H7" s="4"/>
      <c r="I7" s="8" t="s">
        <v>21</v>
      </c>
      <c r="J7" s="8"/>
      <c r="K7" s="4"/>
    </row>
    <row r="8" spans="1:11" ht="22.5" thickTop="1" thickBot="1" x14ac:dyDescent="0.4">
      <c r="A8" s="7">
        <f t="shared" si="0"/>
        <v>7</v>
      </c>
      <c r="B8" s="17">
        <v>43</v>
      </c>
      <c r="C8" s="5" t="str">
        <f>VLOOKUP($B8,'All Teams'!$AF$4:$AJ$103,2,FALSE)</f>
        <v>Katie</v>
      </c>
      <c r="D8" s="5" t="str">
        <f>VLOOKUP($B8,'All Teams'!$AF$4:$AJ$103,3,FALSE)</f>
        <v xml:space="preserve"> Noble</v>
      </c>
      <c r="E8" s="5" t="str">
        <f>VLOOKUP($B8,'All Teams'!$AF$4:$AJ$103,4,FALSE)</f>
        <v>Durham</v>
      </c>
      <c r="F8" s="5" t="str">
        <f>VLOOKUP($B8,'All Teams'!$AF$4:$AJ$103,5,FALSE)</f>
        <v>JG</v>
      </c>
      <c r="G8" s="25">
        <v>13.06</v>
      </c>
      <c r="H8" s="4"/>
      <c r="I8" s="8" t="s">
        <v>6</v>
      </c>
      <c r="J8" s="8" t="s">
        <v>22</v>
      </c>
      <c r="K8" s="4"/>
    </row>
    <row r="9" spans="1:11" ht="20.25" thickTop="1" thickBot="1" x14ac:dyDescent="0.35">
      <c r="A9" s="7">
        <f t="shared" si="0"/>
        <v>8</v>
      </c>
      <c r="B9" s="17">
        <v>48</v>
      </c>
      <c r="C9" s="5" t="str">
        <f>VLOOKUP($B9,'All Teams'!$AF$4:$AJ$103,2,FALSE)</f>
        <v xml:space="preserve">Jess </v>
      </c>
      <c r="D9" s="5" t="str">
        <f>VLOOKUP($B9,'All Teams'!$AF$4:$AJ$103,3,FALSE)</f>
        <v>Hull</v>
      </c>
      <c r="E9" s="5" t="str">
        <f>VLOOKUP($B9,'All Teams'!$AF$4:$AJ$103,4,FALSE)</f>
        <v>Durham</v>
      </c>
      <c r="F9" s="5" t="str">
        <f>VLOOKUP($B9,'All Teams'!$AF$4:$AJ$103,5,FALSE)</f>
        <v>JG</v>
      </c>
      <c r="G9" s="25">
        <v>13.14</v>
      </c>
      <c r="H9" s="4"/>
      <c r="I9" s="9" t="s">
        <v>4</v>
      </c>
      <c r="J9" s="10">
        <f t="array" ref="J9">SUM(IF($E$2:$E$55="Cleveland",IF(ROW($E$2:$E$55)&lt;=SMALL(IF($E$2:$E$55="Cleveland",ROW($E$2:$E$55)),6),$A$2:$A$55)))</f>
        <v>83</v>
      </c>
      <c r="K9" s="4"/>
    </row>
    <row r="10" spans="1:11" ht="20.25" thickTop="1" thickBot="1" x14ac:dyDescent="0.35">
      <c r="A10" s="7">
        <f t="shared" si="0"/>
        <v>9</v>
      </c>
      <c r="B10" s="17">
        <v>83</v>
      </c>
      <c r="C10" s="5" t="str">
        <f>VLOOKUP($B10,'All Teams'!$AF$4:$AJ$103,2,FALSE)</f>
        <v>Laura</v>
      </c>
      <c r="D10" s="5" t="str">
        <f>VLOOKUP($B10,'All Teams'!$AF$4:$AJ$103,3,FALSE)</f>
        <v>Kirkham</v>
      </c>
      <c r="E10" s="5" t="str">
        <f>VLOOKUP($B10,'All Teams'!$AF$4:$AJ$103,4,FALSE)</f>
        <v>North Yorkshire</v>
      </c>
      <c r="F10" s="5" t="str">
        <f>VLOOKUP($B10,'All Teams'!$AF$4:$AJ$103,5,FALSE)</f>
        <v>JG</v>
      </c>
      <c r="G10" s="25">
        <v>13.15</v>
      </c>
      <c r="H10" s="4"/>
      <c r="I10" s="9" t="s">
        <v>5</v>
      </c>
      <c r="J10" s="10">
        <f t="array" ref="J10">SUM(IF($E$2:$E$55="Cumbria",IF(ROW($E$2:$E$55)&lt;=SMALL(IF($E$2:$E$55="Cumbria",ROW($E$2:$E$55)),6),$A$2:$A$55)))</f>
        <v>0</v>
      </c>
      <c r="K10" s="4"/>
    </row>
    <row r="11" spans="1:11" ht="20.25" thickTop="1" thickBot="1" x14ac:dyDescent="0.35">
      <c r="A11" s="7">
        <f t="shared" si="0"/>
        <v>10</v>
      </c>
      <c r="B11" s="17">
        <v>62</v>
      </c>
      <c r="C11" s="5" t="str">
        <f>VLOOKUP($B11,'All Teams'!$AF$4:$AJ$103,2,FALSE)</f>
        <v>Ellie</v>
      </c>
      <c r="D11" s="5" t="str">
        <f>VLOOKUP($B11,'All Teams'!$AF$4:$AJ$103,3,FALSE)</f>
        <v>Mahon</v>
      </c>
      <c r="E11" s="5" t="str">
        <f>VLOOKUP($B11,'All Teams'!$AF$4:$AJ$103,4,FALSE)</f>
        <v>Northumberland</v>
      </c>
      <c r="F11" s="5" t="str">
        <f>VLOOKUP($B11,'All Teams'!$AF$4:$AJ$103,5,FALSE)</f>
        <v>JG</v>
      </c>
      <c r="G11" s="25">
        <v>13.16</v>
      </c>
      <c r="H11" s="4"/>
      <c r="I11" s="9" t="s">
        <v>2</v>
      </c>
      <c r="J11" s="10">
        <f t="array" ref="J11">SUM(IF($E$2:$E$55="Durham",IF(ROW($E$2:$E$55)&lt;=SMALL(IF($E$2:$E$55="Durham",ROW($E$2:$E$55)),6),$A$2:$A$55)))</f>
        <v>63</v>
      </c>
      <c r="K11" s="4"/>
    </row>
    <row r="12" spans="1:11" ht="20.25" thickTop="1" thickBot="1" x14ac:dyDescent="0.35">
      <c r="A12" s="7">
        <f t="shared" si="0"/>
        <v>11</v>
      </c>
      <c r="B12" s="17">
        <v>3</v>
      </c>
      <c r="C12" s="5" t="str">
        <f>VLOOKUP($B12,'All Teams'!$AF$4:$AJ$103,2,FALSE)</f>
        <v>Rebeckha</v>
      </c>
      <c r="D12" s="5" t="str">
        <f>VLOOKUP($B12,'All Teams'!$AF$4:$AJ$103,3,FALSE)</f>
        <v>Kitchener</v>
      </c>
      <c r="E12" s="5" t="str">
        <f>VLOOKUP($B12,'All Teams'!$AF$4:$AJ$103,4,FALSE)</f>
        <v>Cleveland</v>
      </c>
      <c r="F12" s="5" t="str">
        <f>VLOOKUP($B12,'All Teams'!$AF$4:$AJ$103,5,FALSE)</f>
        <v>JG</v>
      </c>
      <c r="G12" s="25">
        <v>13.17</v>
      </c>
      <c r="H12" s="4"/>
      <c r="I12" s="9" t="s">
        <v>3</v>
      </c>
      <c r="J12" s="10">
        <f t="array" ref="J12">SUM(IF($E$2:$E$55="Northumberland",IF(ROW($E$2:$E$55)&lt;=SMALL(IF($E$2:$E$55="Northumberland",ROW($E$2:$E$55)),6),$A$2:$A$55)))</f>
        <v>94</v>
      </c>
      <c r="K12" s="4"/>
    </row>
    <row r="13" spans="1:11" ht="20.25" thickTop="1" thickBot="1" x14ac:dyDescent="0.35">
      <c r="A13" s="7">
        <f t="shared" si="0"/>
        <v>12</v>
      </c>
      <c r="B13" s="17">
        <v>94</v>
      </c>
      <c r="C13" s="5" t="str">
        <f>VLOOKUP($B13,'All Teams'!$AF$4:$AJ$103,2,FALSE)</f>
        <v>Nicole</v>
      </c>
      <c r="D13" s="5" t="str">
        <f>VLOOKUP($B13,'All Teams'!$AF$4:$AJ$103,3,FALSE)</f>
        <v>Grenier</v>
      </c>
      <c r="E13" s="5" t="str">
        <f>VLOOKUP($B13,'All Teams'!$AF$4:$AJ$103,4,FALSE)</f>
        <v>North Yorkshire</v>
      </c>
      <c r="F13" s="5" t="str">
        <f>VLOOKUP($B13,'All Teams'!$AF$4:$AJ$103,5,FALSE)</f>
        <v>JG</v>
      </c>
      <c r="G13" s="25">
        <v>13.22</v>
      </c>
      <c r="H13" s="4"/>
      <c r="I13" s="9" t="s">
        <v>23</v>
      </c>
      <c r="J13" s="10">
        <f t="array" ref="J13">SUM(IF($E$2:$E$55="North Yorkshire",IF(ROW($E$2:$E$55)&lt;=SMALL(IF($E$2:$E$55="North Yorkshire",ROW($E$2:$E$55)),6),$A$2:$A$55)))</f>
        <v>72</v>
      </c>
      <c r="K13" s="4"/>
    </row>
    <row r="14" spans="1:11" ht="15.75" thickTop="1" x14ac:dyDescent="0.25">
      <c r="A14" s="7">
        <f t="shared" si="0"/>
        <v>13</v>
      </c>
      <c r="B14" s="17">
        <v>47</v>
      </c>
      <c r="C14" s="5" t="str">
        <f>VLOOKUP($B14,'All Teams'!$AF$4:$AJ$103,2,FALSE)</f>
        <v>Katie</v>
      </c>
      <c r="D14" s="5" t="str">
        <f>VLOOKUP($B14,'All Teams'!$AF$4:$AJ$103,3,FALSE)</f>
        <v xml:space="preserve"> Gunn</v>
      </c>
      <c r="E14" s="5" t="str">
        <f>VLOOKUP($B14,'All Teams'!$AF$4:$AJ$103,4,FALSE)</f>
        <v>Durham</v>
      </c>
      <c r="F14" s="5" t="str">
        <f>VLOOKUP($B14,'All Teams'!$AF$4:$AJ$103,5,FALSE)</f>
        <v>JG</v>
      </c>
      <c r="G14" s="25">
        <v>13.23</v>
      </c>
      <c r="H14" s="4"/>
      <c r="I14" s="4"/>
      <c r="J14" s="4"/>
      <c r="K14" s="4"/>
    </row>
    <row r="15" spans="1:11" x14ac:dyDescent="0.25">
      <c r="A15" s="7">
        <f t="shared" si="0"/>
        <v>14</v>
      </c>
      <c r="B15" s="17">
        <v>46</v>
      </c>
      <c r="C15" s="5" t="str">
        <f>VLOOKUP($B15,'All Teams'!$AF$4:$AJ$103,2,FALSE)</f>
        <v>Lola</v>
      </c>
      <c r="D15" s="5" t="str">
        <f>VLOOKUP($B15,'All Teams'!$AF$4:$AJ$103,3,FALSE)</f>
        <v xml:space="preserve"> Tindle</v>
      </c>
      <c r="E15" s="5" t="str">
        <f>VLOOKUP($B15,'All Teams'!$AF$4:$AJ$103,4,FALSE)</f>
        <v>Durham</v>
      </c>
      <c r="F15" s="5" t="str">
        <f>VLOOKUP($B15,'All Teams'!$AF$4:$AJ$103,5,FALSE)</f>
        <v>JG</v>
      </c>
      <c r="G15" s="25">
        <v>13.28</v>
      </c>
      <c r="H15" s="4"/>
      <c r="I15" s="4"/>
      <c r="J15" s="4"/>
      <c r="K15" s="4"/>
    </row>
    <row r="16" spans="1:11" x14ac:dyDescent="0.25">
      <c r="A16" s="7">
        <f t="shared" si="0"/>
        <v>15</v>
      </c>
      <c r="B16" s="17">
        <v>64</v>
      </c>
      <c r="C16" s="5" t="str">
        <f>VLOOKUP($B16,'All Teams'!$AF$4:$AJ$103,2,FALSE)</f>
        <v>Lizzie</v>
      </c>
      <c r="D16" s="5" t="str">
        <f>VLOOKUP($B16,'All Teams'!$AF$4:$AJ$103,3,FALSE)</f>
        <v>Rank</v>
      </c>
      <c r="E16" s="5" t="str">
        <f>VLOOKUP($B16,'All Teams'!$AF$4:$AJ$103,4,FALSE)</f>
        <v>Northumberland</v>
      </c>
      <c r="F16" s="5" t="str">
        <f>VLOOKUP($B16,'All Teams'!$AF$4:$AJ$103,5,FALSE)</f>
        <v>JG</v>
      </c>
      <c r="G16" s="25">
        <v>13.3</v>
      </c>
      <c r="H16" s="4"/>
      <c r="I16" s="4"/>
      <c r="J16" s="4"/>
      <c r="K16" s="4"/>
    </row>
    <row r="17" spans="1:11" x14ac:dyDescent="0.25">
      <c r="A17" s="7">
        <f t="shared" si="0"/>
        <v>16</v>
      </c>
      <c r="B17" s="17">
        <v>70</v>
      </c>
      <c r="C17" s="5" t="str">
        <f>VLOOKUP($B17,'All Teams'!$AF$4:$AJ$103,2,FALSE)</f>
        <v>Holly</v>
      </c>
      <c r="D17" s="5" t="str">
        <f>VLOOKUP($B17,'All Teams'!$AF$4:$AJ$103,3,FALSE)</f>
        <v>Matheson</v>
      </c>
      <c r="E17" s="5" t="str">
        <f>VLOOKUP($B17,'All Teams'!$AF$4:$AJ$103,4,FALSE)</f>
        <v>Northumberland</v>
      </c>
      <c r="F17" s="5" t="str">
        <f>VLOOKUP($B17,'All Teams'!$AF$4:$AJ$103,5,FALSE)</f>
        <v>JG</v>
      </c>
      <c r="G17" s="25">
        <v>13.32</v>
      </c>
      <c r="H17" s="4"/>
      <c r="I17" s="4"/>
      <c r="J17" s="4"/>
      <c r="K17" s="4"/>
    </row>
    <row r="18" spans="1:11" x14ac:dyDescent="0.25">
      <c r="A18" s="7">
        <f t="shared" si="0"/>
        <v>17</v>
      </c>
      <c r="B18" s="17">
        <v>44</v>
      </c>
      <c r="C18" s="5" t="str">
        <f>VLOOKUP($B18,'All Teams'!$AF$4:$AJ$103,2,FALSE)</f>
        <v>Mikayla</v>
      </c>
      <c r="D18" s="5" t="str">
        <f>VLOOKUP($B18,'All Teams'!$AF$4:$AJ$103,3,FALSE)</f>
        <v xml:space="preserve"> Jordens</v>
      </c>
      <c r="E18" s="5" t="str">
        <f>VLOOKUP($B18,'All Teams'!$AF$4:$AJ$103,4,FALSE)</f>
        <v>Durham</v>
      </c>
      <c r="F18" s="5" t="str">
        <f>VLOOKUP($B18,'All Teams'!$AF$4:$AJ$103,5,FALSE)</f>
        <v>JG</v>
      </c>
      <c r="G18" s="25">
        <v>13.34</v>
      </c>
      <c r="H18" s="4"/>
      <c r="I18" s="4"/>
      <c r="J18" s="4"/>
      <c r="K18" s="4"/>
    </row>
    <row r="19" spans="1:11" x14ac:dyDescent="0.25">
      <c r="A19" s="7">
        <f t="shared" si="0"/>
        <v>18</v>
      </c>
      <c r="B19" s="17">
        <v>6</v>
      </c>
      <c r="C19" s="5" t="str">
        <f>VLOOKUP($B19,'All Teams'!$AF$4:$AJ$103,2,FALSE)</f>
        <v xml:space="preserve">Isobel </v>
      </c>
      <c r="D19" s="5" t="str">
        <f>VLOOKUP($B19,'All Teams'!$AF$4:$AJ$103,3,FALSE)</f>
        <v>Wherritt</v>
      </c>
      <c r="E19" s="5" t="str">
        <f>VLOOKUP($B19,'All Teams'!$AF$4:$AJ$103,4,FALSE)</f>
        <v>Cleveland</v>
      </c>
      <c r="F19" s="5" t="str">
        <f>VLOOKUP($B19,'All Teams'!$AF$4:$AJ$103,5,FALSE)</f>
        <v>JG</v>
      </c>
      <c r="G19" s="25">
        <v>13.35</v>
      </c>
      <c r="H19" s="4"/>
      <c r="I19" s="4"/>
      <c r="J19" s="4"/>
      <c r="K19" s="4"/>
    </row>
    <row r="20" spans="1:11" x14ac:dyDescent="0.25">
      <c r="A20" s="7">
        <f t="shared" si="0"/>
        <v>19</v>
      </c>
      <c r="B20" s="17">
        <v>45</v>
      </c>
      <c r="C20" s="5" t="str">
        <f>VLOOKUP($B20,'All Teams'!$AF$4:$AJ$103,2,FALSE)</f>
        <v xml:space="preserve">Rebecca </v>
      </c>
      <c r="D20" s="5" t="str">
        <f>VLOOKUP($B20,'All Teams'!$AF$4:$AJ$103,3,FALSE)</f>
        <v>Mott</v>
      </c>
      <c r="E20" s="5" t="str">
        <f>VLOOKUP($B20,'All Teams'!$AF$4:$AJ$103,4,FALSE)</f>
        <v>Durham</v>
      </c>
      <c r="F20" s="5" t="str">
        <f>VLOOKUP($B20,'All Teams'!$AF$4:$AJ$103,5,FALSE)</f>
        <v>JG</v>
      </c>
      <c r="G20" s="25">
        <v>13.36</v>
      </c>
      <c r="H20" s="4"/>
      <c r="I20" s="4"/>
      <c r="J20" s="4"/>
      <c r="K20" s="4"/>
    </row>
    <row r="21" spans="1:11" x14ac:dyDescent="0.25">
      <c r="A21" s="7">
        <f t="shared" si="0"/>
        <v>20</v>
      </c>
      <c r="B21" s="17">
        <v>5</v>
      </c>
      <c r="C21" s="5" t="str">
        <f>VLOOKUP($B21,'All Teams'!$AF$4:$AJ$103,2,FALSE)</f>
        <v>Eli</v>
      </c>
      <c r="D21" s="5" t="str">
        <f>VLOOKUP($B21,'All Teams'!$AF$4:$AJ$103,3,FALSE)</f>
        <v>Barnbrook</v>
      </c>
      <c r="E21" s="5" t="str">
        <f>VLOOKUP($B21,'All Teams'!$AF$4:$AJ$103,4,FALSE)</f>
        <v>Cleveland</v>
      </c>
      <c r="F21" s="5" t="str">
        <f>VLOOKUP($B21,'All Teams'!$AF$4:$AJ$103,5,FALSE)</f>
        <v>JG</v>
      </c>
      <c r="G21" s="25">
        <v>13.38</v>
      </c>
      <c r="H21" s="4"/>
      <c r="I21" s="4"/>
      <c r="J21" s="4"/>
      <c r="K21" s="4"/>
    </row>
    <row r="22" spans="1:11" x14ac:dyDescent="0.25">
      <c r="A22" s="7">
        <f t="shared" si="0"/>
        <v>21</v>
      </c>
      <c r="B22" s="17">
        <v>65</v>
      </c>
      <c r="C22" s="5" t="str">
        <f>VLOOKUP($B22,'All Teams'!$AF$4:$AJ$103,2,FALSE)</f>
        <v>Amelia</v>
      </c>
      <c r="D22" s="5" t="str">
        <f>VLOOKUP($B22,'All Teams'!$AF$4:$AJ$103,3,FALSE)</f>
        <v>Cassidy</v>
      </c>
      <c r="E22" s="5" t="str">
        <f>VLOOKUP($B22,'All Teams'!$AF$4:$AJ$103,4,FALSE)</f>
        <v>Northumberland</v>
      </c>
      <c r="F22" s="5" t="str">
        <f>VLOOKUP($B22,'All Teams'!$AF$4:$AJ$103,5,FALSE)</f>
        <v>JG</v>
      </c>
      <c r="G22" s="25">
        <v>13.39</v>
      </c>
      <c r="H22" s="4"/>
      <c r="I22" s="4"/>
      <c r="J22" s="4"/>
      <c r="K22" s="4"/>
    </row>
    <row r="23" spans="1:11" x14ac:dyDescent="0.25">
      <c r="A23" s="7">
        <f t="shared" si="0"/>
        <v>22</v>
      </c>
      <c r="B23" s="17">
        <v>89</v>
      </c>
      <c r="C23" s="5" t="str">
        <f>VLOOKUP($B23,'All Teams'!$AF$4:$AJ$103,2,FALSE)</f>
        <v>Millie</v>
      </c>
      <c r="D23" s="5" t="str">
        <f>VLOOKUP($B23,'All Teams'!$AF$4:$AJ$103,3,FALSE)</f>
        <v>Gray</v>
      </c>
      <c r="E23" s="5" t="str">
        <f>VLOOKUP($B23,'All Teams'!$AF$4:$AJ$103,4,FALSE)</f>
        <v>North Yorkshire</v>
      </c>
      <c r="F23" s="5" t="str">
        <f>VLOOKUP($B23,'All Teams'!$AF$4:$AJ$103,5,FALSE)</f>
        <v>JG</v>
      </c>
      <c r="G23" s="25">
        <v>13.39</v>
      </c>
      <c r="H23" s="4"/>
      <c r="I23" s="4"/>
      <c r="J23" s="4"/>
      <c r="K23" s="4"/>
    </row>
    <row r="24" spans="1:11" x14ac:dyDescent="0.25">
      <c r="A24" s="7">
        <f t="shared" si="0"/>
        <v>23</v>
      </c>
      <c r="B24" s="17">
        <v>88</v>
      </c>
      <c r="C24" s="5" t="str">
        <f>VLOOKUP($B24,'All Teams'!$AF$4:$AJ$103,2,FALSE)</f>
        <v>Phoebe</v>
      </c>
      <c r="D24" s="5" t="str">
        <f>VLOOKUP($B24,'All Teams'!$AF$4:$AJ$103,3,FALSE)</f>
        <v>Crawford</v>
      </c>
      <c r="E24" s="5" t="str">
        <f>VLOOKUP($B24,'All Teams'!$AF$4:$AJ$103,4,FALSE)</f>
        <v>North Yorkshire</v>
      </c>
      <c r="F24" s="5" t="str">
        <f>VLOOKUP($B24,'All Teams'!$AF$4:$AJ$103,5,FALSE)</f>
        <v>JG</v>
      </c>
      <c r="G24" s="25">
        <v>14.02</v>
      </c>
      <c r="H24" s="4"/>
      <c r="I24" s="4"/>
      <c r="J24" s="4"/>
      <c r="K24" s="4"/>
    </row>
    <row r="25" spans="1:11" x14ac:dyDescent="0.25">
      <c r="A25" s="7">
        <f t="shared" si="0"/>
        <v>24</v>
      </c>
      <c r="B25" s="17">
        <v>53</v>
      </c>
      <c r="C25" s="5" t="str">
        <f>VLOOKUP($B25,'All Teams'!$AF$4:$AJ$103,2,FALSE)</f>
        <v xml:space="preserve">Terri Leigh </v>
      </c>
      <c r="D25" s="5" t="str">
        <f>VLOOKUP($B25,'All Teams'!$AF$4:$AJ$103,3,FALSE)</f>
        <v>Stuart</v>
      </c>
      <c r="E25" s="5" t="str">
        <f>VLOOKUP($B25,'All Teams'!$AF$4:$AJ$103,4,FALSE)</f>
        <v>Durham</v>
      </c>
      <c r="F25" s="5" t="str">
        <f>VLOOKUP($B25,'All Teams'!$AF$4:$AJ$103,5,FALSE)</f>
        <v>JG</v>
      </c>
      <c r="G25" s="25"/>
      <c r="H25" s="4"/>
      <c r="I25" s="4"/>
      <c r="J25" s="4"/>
      <c r="K25" s="4"/>
    </row>
    <row r="26" spans="1:11" x14ac:dyDescent="0.25">
      <c r="A26" s="7">
        <f t="shared" si="0"/>
        <v>25</v>
      </c>
      <c r="B26" s="17">
        <v>58</v>
      </c>
      <c r="C26" s="5" t="str">
        <f>VLOOKUP($B26,'All Teams'!$AF$4:$AJ$103,2,FALSE)</f>
        <v>Lizzie</v>
      </c>
      <c r="D26" s="5" t="str">
        <f>VLOOKUP($B26,'All Teams'!$AF$4:$AJ$103,3,FALSE)</f>
        <v>Crambe</v>
      </c>
      <c r="E26" s="5" t="str">
        <f>VLOOKUP($B26,'All Teams'!$AF$4:$AJ$103,4,FALSE)</f>
        <v>Durham</v>
      </c>
      <c r="F26" s="5" t="str">
        <f>VLOOKUP($B26,'All Teams'!$AF$4:$AJ$103,5,FALSE)</f>
        <v>JG</v>
      </c>
      <c r="G26" s="25">
        <v>14.4</v>
      </c>
      <c r="H26" s="4"/>
      <c r="I26" s="4"/>
      <c r="J26" s="4"/>
      <c r="K26" s="4"/>
    </row>
    <row r="27" spans="1:11" x14ac:dyDescent="0.25">
      <c r="A27" s="7">
        <f t="shared" si="0"/>
        <v>26</v>
      </c>
      <c r="B27" s="17">
        <v>71</v>
      </c>
      <c r="C27" s="5" t="str">
        <f>VLOOKUP($B27,'All Teams'!$AF$4:$AJ$103,2,FALSE)</f>
        <v>Laura</v>
      </c>
      <c r="D27" s="5" t="str">
        <f>VLOOKUP($B27,'All Teams'!$AF$4:$AJ$103,3,FALSE)</f>
        <v>Smith</v>
      </c>
      <c r="E27" s="5" t="str">
        <f>VLOOKUP($B27,'All Teams'!$AF$4:$AJ$103,4,FALSE)</f>
        <v>Northumberland</v>
      </c>
      <c r="F27" s="5" t="str">
        <f>VLOOKUP($B27,'All Teams'!$AF$4:$AJ$103,5,FALSE)</f>
        <v>JG</v>
      </c>
      <c r="G27" s="25">
        <v>14.4</v>
      </c>
      <c r="H27" s="4"/>
      <c r="I27" s="4"/>
      <c r="J27" s="4"/>
      <c r="K27" s="4"/>
    </row>
    <row r="28" spans="1:11" x14ac:dyDescent="0.25">
      <c r="A28" s="7">
        <f t="shared" si="0"/>
        <v>27</v>
      </c>
      <c r="B28" s="17">
        <v>86</v>
      </c>
      <c r="C28" s="5" t="str">
        <f>VLOOKUP($B28,'All Teams'!$AF$4:$AJ$103,2,FALSE)</f>
        <v>Matilda</v>
      </c>
      <c r="D28" s="5" t="str">
        <f>VLOOKUP($B28,'All Teams'!$AF$4:$AJ$103,3,FALSE)</f>
        <v>Everitt</v>
      </c>
      <c r="E28" s="5" t="str">
        <f>VLOOKUP($B28,'All Teams'!$AF$4:$AJ$103,4,FALSE)</f>
        <v>North Yorkshire</v>
      </c>
      <c r="F28" s="5" t="str">
        <f>VLOOKUP($B28,'All Teams'!$AF$4:$AJ$103,5,FALSE)</f>
        <v>JG</v>
      </c>
      <c r="G28" s="25">
        <v>14.47</v>
      </c>
      <c r="H28" s="4"/>
      <c r="I28" s="4"/>
      <c r="J28" s="4"/>
      <c r="K28" s="4"/>
    </row>
    <row r="29" spans="1:11" x14ac:dyDescent="0.25">
      <c r="A29" s="7">
        <f t="shared" si="0"/>
        <v>28</v>
      </c>
      <c r="B29" s="17">
        <v>69</v>
      </c>
      <c r="C29" s="5" t="str">
        <f>VLOOKUP($B29,'All Teams'!$AF$4:$AJ$103,2,FALSE)</f>
        <v>Sarah</v>
      </c>
      <c r="D29" s="5" t="str">
        <f>VLOOKUP($B29,'All Teams'!$AF$4:$AJ$103,3,FALSE)</f>
        <v>Brown</v>
      </c>
      <c r="E29" s="5" t="str">
        <f>VLOOKUP($B29,'All Teams'!$AF$4:$AJ$103,4,FALSE)</f>
        <v>Northumberland</v>
      </c>
      <c r="F29" s="5" t="str">
        <f>VLOOKUP($B29,'All Teams'!$AF$4:$AJ$103,5,FALSE)</f>
        <v>JG</v>
      </c>
      <c r="G29" s="25">
        <v>14.5</v>
      </c>
      <c r="H29" s="4"/>
      <c r="I29" s="4"/>
      <c r="J29" s="4"/>
      <c r="K29" s="4"/>
    </row>
    <row r="30" spans="1:11" x14ac:dyDescent="0.25">
      <c r="A30" s="7">
        <f t="shared" si="0"/>
        <v>29</v>
      </c>
      <c r="B30" s="17">
        <v>7</v>
      </c>
      <c r="C30" s="5" t="str">
        <f>VLOOKUP($B30,'All Teams'!$AF$4:$AJ$103,2,FALSE)</f>
        <v>Hannah</v>
      </c>
      <c r="D30" s="5" t="str">
        <f>VLOOKUP($B30,'All Teams'!$AF$4:$AJ$103,3,FALSE)</f>
        <v>Featherstone</v>
      </c>
      <c r="E30" s="5" t="str">
        <f>VLOOKUP($B30,'All Teams'!$AF$4:$AJ$103,4,FALSE)</f>
        <v>Cleveland</v>
      </c>
      <c r="F30" s="5" t="str">
        <f>VLOOKUP($B30,'All Teams'!$AF$4:$AJ$103,5,FALSE)</f>
        <v>JG</v>
      </c>
      <c r="G30" s="25">
        <v>14.52</v>
      </c>
      <c r="H30" s="4"/>
      <c r="I30" s="4"/>
      <c r="J30" s="4"/>
      <c r="K30" s="4"/>
    </row>
    <row r="31" spans="1:11" x14ac:dyDescent="0.25">
      <c r="A31" s="7">
        <f t="shared" si="0"/>
        <v>30</v>
      </c>
      <c r="B31" s="17">
        <v>92</v>
      </c>
      <c r="C31" s="5" t="str">
        <f>VLOOKUP($B31,'All Teams'!$AF$4:$AJ$103,2,FALSE)</f>
        <v>Samantha</v>
      </c>
      <c r="D31" s="5" t="str">
        <f>VLOOKUP($B31,'All Teams'!$AF$4:$AJ$103,3,FALSE)</f>
        <v>Baker-Jones</v>
      </c>
      <c r="E31" s="5" t="str">
        <f>VLOOKUP($B31,'All Teams'!$AF$4:$AJ$103,4,FALSE)</f>
        <v>North Yorkshire</v>
      </c>
      <c r="F31" s="5" t="str">
        <f>VLOOKUP($B31,'All Teams'!$AF$4:$AJ$103,5,FALSE)</f>
        <v>JG</v>
      </c>
      <c r="G31" s="25">
        <v>14.57</v>
      </c>
      <c r="H31" s="4"/>
      <c r="I31" s="4"/>
      <c r="J31" s="4"/>
      <c r="K31" s="4"/>
    </row>
    <row r="32" spans="1:11" x14ac:dyDescent="0.25">
      <c r="A32" s="7">
        <f t="shared" si="0"/>
        <v>31</v>
      </c>
      <c r="B32" s="17">
        <v>87</v>
      </c>
      <c r="C32" s="5" t="str">
        <f>VLOOKUP($B32,'All Teams'!$AF$4:$AJ$103,2,FALSE)</f>
        <v>Olivia</v>
      </c>
      <c r="D32" s="5" t="str">
        <f>VLOOKUP($B32,'All Teams'!$AF$4:$AJ$103,3,FALSE)</f>
        <v>Murray</v>
      </c>
      <c r="E32" s="5" t="str">
        <f>VLOOKUP($B32,'All Teams'!$AF$4:$AJ$103,4,FALSE)</f>
        <v>North Yorkshire</v>
      </c>
      <c r="F32" s="5" t="str">
        <f>VLOOKUP($B32,'All Teams'!$AF$4:$AJ$103,5,FALSE)</f>
        <v>JG</v>
      </c>
      <c r="G32" s="25">
        <v>14.58</v>
      </c>
      <c r="H32" s="4"/>
      <c r="I32" s="4"/>
      <c r="J32" s="4"/>
      <c r="K32" s="4"/>
    </row>
    <row r="33" spans="1:11" x14ac:dyDescent="0.25">
      <c r="A33" s="7">
        <f t="shared" si="0"/>
        <v>32</v>
      </c>
      <c r="B33" s="17">
        <v>93</v>
      </c>
      <c r="C33" s="5" t="str">
        <f>VLOOKUP($B33,'All Teams'!$AF$4:$AJ$103,2,FALSE)</f>
        <v>Maddy</v>
      </c>
      <c r="D33" s="5" t="str">
        <f>VLOOKUP($B33,'All Teams'!$AF$4:$AJ$103,3,FALSE)</f>
        <v>Mastrolonardo</v>
      </c>
      <c r="E33" s="5" t="str">
        <f>VLOOKUP($B33,'All Teams'!$AF$4:$AJ$103,4,FALSE)</f>
        <v>North Yorkshire</v>
      </c>
      <c r="F33" s="5" t="str">
        <f>VLOOKUP($B33,'All Teams'!$AF$4:$AJ$103,5,FALSE)</f>
        <v>JG</v>
      </c>
      <c r="G33" s="25">
        <v>14.59</v>
      </c>
      <c r="H33" s="4"/>
      <c r="I33" s="4"/>
      <c r="J33" s="4"/>
      <c r="K33" s="4"/>
    </row>
    <row r="34" spans="1:11" x14ac:dyDescent="0.25">
      <c r="A34" s="7">
        <f t="shared" si="0"/>
        <v>33</v>
      </c>
      <c r="B34" s="17">
        <v>85</v>
      </c>
      <c r="C34" s="5" t="str">
        <f>VLOOKUP($B34,'All Teams'!$AF$4:$AJ$103,2,FALSE)</f>
        <v>Katarina</v>
      </c>
      <c r="D34" s="5" t="str">
        <f>VLOOKUP($B34,'All Teams'!$AF$4:$AJ$103,3,FALSE)</f>
        <v>Bonner</v>
      </c>
      <c r="E34" s="5" t="str">
        <f>VLOOKUP($B34,'All Teams'!$AF$4:$AJ$103,4,FALSE)</f>
        <v>North Yorkshire</v>
      </c>
      <c r="F34" s="5" t="str">
        <f>VLOOKUP($B34,'All Teams'!$AF$4:$AJ$103,5,FALSE)</f>
        <v>JG</v>
      </c>
      <c r="G34" s="25">
        <v>15</v>
      </c>
      <c r="H34" s="4"/>
      <c r="I34" s="4"/>
      <c r="J34" s="4"/>
      <c r="K34" s="4"/>
    </row>
    <row r="35" spans="1:11" x14ac:dyDescent="0.25">
      <c r="A35" s="7">
        <f t="shared" si="0"/>
        <v>34</v>
      </c>
      <c r="B35" s="17">
        <v>90</v>
      </c>
      <c r="C35" s="5" t="str">
        <f>VLOOKUP($B35,'All Teams'!$AF$4:$AJ$103,2,FALSE)</f>
        <v>Tilly</v>
      </c>
      <c r="D35" s="5" t="str">
        <f>VLOOKUP($B35,'All Teams'!$AF$4:$AJ$103,3,FALSE)</f>
        <v>Melechi</v>
      </c>
      <c r="E35" s="5" t="str">
        <f>VLOOKUP($B35,'All Teams'!$AF$4:$AJ$103,4,FALSE)</f>
        <v>North Yorkshire</v>
      </c>
      <c r="F35" s="5" t="str">
        <f>VLOOKUP($B35,'All Teams'!$AF$4:$AJ$103,5,FALSE)</f>
        <v>JG</v>
      </c>
      <c r="G35" s="25">
        <v>15.01</v>
      </c>
      <c r="H35" s="4"/>
      <c r="I35" s="4"/>
      <c r="J35" s="4"/>
      <c r="K35" s="4"/>
    </row>
    <row r="36" spans="1:11" x14ac:dyDescent="0.25">
      <c r="A36" s="7">
        <f t="shared" si="0"/>
        <v>35</v>
      </c>
      <c r="B36" s="17">
        <v>67</v>
      </c>
      <c r="C36" s="5" t="str">
        <f>VLOOKUP($B36,'All Teams'!$AF$4:$AJ$103,2,FALSE)</f>
        <v>Stephanie</v>
      </c>
      <c r="D36" s="5" t="str">
        <f>VLOOKUP($B36,'All Teams'!$AF$4:$AJ$103,3,FALSE)</f>
        <v>Patten</v>
      </c>
      <c r="E36" s="5" t="str">
        <f>VLOOKUP($B36,'All Teams'!$AF$4:$AJ$103,4,FALSE)</f>
        <v>Northumberland</v>
      </c>
      <c r="F36" s="5" t="str">
        <f>VLOOKUP($B36,'All Teams'!$AF$4:$AJ$103,5,FALSE)</f>
        <v>JG</v>
      </c>
      <c r="G36" s="25">
        <v>15.05</v>
      </c>
      <c r="H36" s="4"/>
      <c r="I36" s="4"/>
      <c r="J36" s="4"/>
      <c r="K36" s="4"/>
    </row>
    <row r="37" spans="1:11" x14ac:dyDescent="0.25">
      <c r="A37" s="7">
        <f t="shared" si="0"/>
        <v>36</v>
      </c>
      <c r="B37" s="17">
        <v>91</v>
      </c>
      <c r="C37" s="5" t="str">
        <f>VLOOKUP($B37,'All Teams'!$AF$4:$AJ$103,2,FALSE)</f>
        <v>Natasha</v>
      </c>
      <c r="D37" s="5" t="str">
        <f>VLOOKUP($B37,'All Teams'!$AF$4:$AJ$103,3,FALSE)</f>
        <v>Carter</v>
      </c>
      <c r="E37" s="5" t="str">
        <f>VLOOKUP($B37,'All Teams'!$AF$4:$AJ$103,4,FALSE)</f>
        <v>North Yorkshire</v>
      </c>
      <c r="F37" s="5" t="str">
        <f>VLOOKUP($B37,'All Teams'!$AF$4:$AJ$103,5,FALSE)</f>
        <v>JG</v>
      </c>
      <c r="G37" s="25">
        <v>15.06</v>
      </c>
      <c r="H37" s="4"/>
      <c r="I37" s="4"/>
      <c r="J37" s="4"/>
      <c r="K37" s="4"/>
    </row>
    <row r="38" spans="1:11" x14ac:dyDescent="0.25">
      <c r="A38" s="7">
        <f t="shared" si="0"/>
        <v>37</v>
      </c>
      <c r="B38" s="17">
        <v>73</v>
      </c>
      <c r="C38" s="5" t="str">
        <f>VLOOKUP($B38,'All Teams'!$AF$4:$AJ$103,2,FALSE)</f>
        <v>Katya</v>
      </c>
      <c r="D38" s="5" t="str">
        <f>VLOOKUP($B38,'All Teams'!$AF$4:$AJ$103,3,FALSE)</f>
        <v>Hunt</v>
      </c>
      <c r="E38" s="5" t="str">
        <f>VLOOKUP($B38,'All Teams'!$AF$4:$AJ$103,4,FALSE)</f>
        <v>Northumberland</v>
      </c>
      <c r="F38" s="5" t="str">
        <f>VLOOKUP($B38,'All Teams'!$AF$4:$AJ$103,5,FALSE)</f>
        <v>JG</v>
      </c>
      <c r="G38" s="25">
        <v>15.07</v>
      </c>
      <c r="H38" s="4"/>
      <c r="I38" s="4"/>
      <c r="J38" s="4"/>
      <c r="K38" s="4"/>
    </row>
    <row r="39" spans="1:11" x14ac:dyDescent="0.25">
      <c r="A39" s="7">
        <f t="shared" si="0"/>
        <v>38</v>
      </c>
      <c r="B39" s="17">
        <v>8</v>
      </c>
      <c r="C39" s="5" t="str">
        <f>VLOOKUP($B39,'All Teams'!$AF$4:$AJ$103,2,FALSE)</f>
        <v>Lilly</v>
      </c>
      <c r="D39" s="5" t="str">
        <f>VLOOKUP($B39,'All Teams'!$AF$4:$AJ$103,3,FALSE)</f>
        <v>Brewer</v>
      </c>
      <c r="E39" s="5" t="str">
        <f>VLOOKUP($B39,'All Teams'!$AF$4:$AJ$103,4,FALSE)</f>
        <v>Cleveland</v>
      </c>
      <c r="F39" s="5" t="str">
        <f>VLOOKUP($B39,'All Teams'!$AF$4:$AJ$103,5,FALSE)</f>
        <v>JG</v>
      </c>
      <c r="G39" s="25">
        <v>15.16</v>
      </c>
      <c r="H39" s="4"/>
      <c r="I39" s="4"/>
      <c r="J39" s="4"/>
      <c r="K39" s="4"/>
    </row>
    <row r="40" spans="1:11" x14ac:dyDescent="0.25">
      <c r="A40" s="7">
        <f t="shared" si="0"/>
        <v>39</v>
      </c>
      <c r="B40" s="17">
        <v>50</v>
      </c>
      <c r="C40" s="5" t="str">
        <f>VLOOKUP($B40,'All Teams'!$AF$4:$AJ$103,2,FALSE)</f>
        <v xml:space="preserve">Mya </v>
      </c>
      <c r="D40" s="5" t="str">
        <f>VLOOKUP($B40,'All Teams'!$AF$4:$AJ$103,3,FALSE)</f>
        <v>Crowder</v>
      </c>
      <c r="E40" s="5" t="str">
        <f>VLOOKUP($B40,'All Teams'!$AF$4:$AJ$103,4,FALSE)</f>
        <v>Durham</v>
      </c>
      <c r="F40" s="5" t="str">
        <f>VLOOKUP($B40,'All Teams'!$AF$4:$AJ$103,5,FALSE)</f>
        <v>JG</v>
      </c>
      <c r="G40" s="25">
        <v>15.17</v>
      </c>
      <c r="H40" s="4"/>
      <c r="I40" s="4"/>
      <c r="J40" s="4"/>
      <c r="K40" s="4"/>
    </row>
    <row r="41" spans="1:11" x14ac:dyDescent="0.25">
      <c r="A41" s="7">
        <f t="shared" si="0"/>
        <v>40</v>
      </c>
      <c r="B41" s="17">
        <v>55</v>
      </c>
      <c r="C41" s="5" t="str">
        <f>VLOOKUP($B41,'All Teams'!$AF$4:$AJ$103,2,FALSE)</f>
        <v xml:space="preserve">Laura </v>
      </c>
      <c r="D41" s="5" t="str">
        <f>VLOOKUP($B41,'All Teams'!$AF$4:$AJ$103,3,FALSE)</f>
        <v>Hand</v>
      </c>
      <c r="E41" s="5" t="str">
        <f>VLOOKUP($B41,'All Teams'!$AF$4:$AJ$103,4,FALSE)</f>
        <v>Durham</v>
      </c>
      <c r="F41" s="5" t="str">
        <f>VLOOKUP($B41,'All Teams'!$AF$4:$AJ$103,5,FALSE)</f>
        <v>JG</v>
      </c>
      <c r="G41" s="25">
        <v>15.18</v>
      </c>
      <c r="H41" s="4"/>
      <c r="I41" s="4"/>
      <c r="J41" s="4"/>
      <c r="K41" s="4"/>
    </row>
    <row r="42" spans="1:11" x14ac:dyDescent="0.25">
      <c r="A42" s="7">
        <f t="shared" si="0"/>
        <v>41</v>
      </c>
      <c r="B42" s="17">
        <v>4</v>
      </c>
      <c r="C42" s="5" t="str">
        <f>VLOOKUP($B42,'All Teams'!$AF$4:$AJ$103,2,FALSE)</f>
        <v>C</v>
      </c>
      <c r="D42" s="5" t="str">
        <f>VLOOKUP($B42,'All Teams'!$AF$4:$AJ$103,3,FALSE)</f>
        <v>Jackson</v>
      </c>
      <c r="E42" s="5" t="str">
        <f>VLOOKUP($B42,'All Teams'!$AF$4:$AJ$103,4,FALSE)</f>
        <v>Cleveland</v>
      </c>
      <c r="F42" s="5" t="str">
        <f>VLOOKUP($B42,'All Teams'!$AF$4:$AJ$103,5,FALSE)</f>
        <v>JG</v>
      </c>
      <c r="G42" s="25">
        <v>15.19</v>
      </c>
      <c r="H42" s="4"/>
      <c r="I42" s="4"/>
      <c r="J42" s="4"/>
      <c r="K42" s="4"/>
    </row>
    <row r="43" spans="1:11" x14ac:dyDescent="0.25">
      <c r="A43" s="7">
        <f t="shared" si="0"/>
        <v>42</v>
      </c>
      <c r="B43" s="17">
        <v>74</v>
      </c>
      <c r="C43" s="5" t="str">
        <f>VLOOKUP($B43,'All Teams'!$AF$4:$AJ$103,2,FALSE)</f>
        <v>Holly</v>
      </c>
      <c r="D43" s="5" t="str">
        <f>VLOOKUP($B43,'All Teams'!$AF$4:$AJ$103,3,FALSE)</f>
        <v>Willis</v>
      </c>
      <c r="E43" s="5" t="str">
        <f>VLOOKUP($B43,'All Teams'!$AF$4:$AJ$103,4,FALSE)</f>
        <v>Northumberland</v>
      </c>
      <c r="F43" s="5" t="str">
        <f>VLOOKUP($B43,'All Teams'!$AF$4:$AJ$103,5,FALSE)</f>
        <v>JG</v>
      </c>
      <c r="G43" s="25">
        <v>15.2</v>
      </c>
      <c r="H43" s="4"/>
      <c r="I43" s="4"/>
      <c r="J43" s="4"/>
      <c r="K43" s="4"/>
    </row>
    <row r="44" spans="1:11" x14ac:dyDescent="0.25">
      <c r="A44" s="7">
        <f t="shared" si="0"/>
        <v>43</v>
      </c>
      <c r="B44" s="17">
        <v>10</v>
      </c>
      <c r="C44" s="5" t="str">
        <f>VLOOKUP($B44,'All Teams'!$AF$4:$AJ$103,2,FALSE)</f>
        <v xml:space="preserve">Eve </v>
      </c>
      <c r="D44" s="5" t="str">
        <f>VLOOKUP($B44,'All Teams'!$AF$4:$AJ$103,3,FALSE)</f>
        <v>Russell</v>
      </c>
      <c r="E44" s="5" t="str">
        <f>VLOOKUP($B44,'All Teams'!$AF$4:$AJ$103,4,FALSE)</f>
        <v>Cleveland</v>
      </c>
      <c r="F44" s="5" t="str">
        <f>VLOOKUP($B44,'All Teams'!$AF$4:$AJ$103,5,FALSE)</f>
        <v>JG</v>
      </c>
      <c r="G44" s="25">
        <v>15.23</v>
      </c>
      <c r="H44" s="4"/>
      <c r="I44" s="4"/>
      <c r="J44" s="4"/>
      <c r="K44" s="4"/>
    </row>
    <row r="45" spans="1:11" x14ac:dyDescent="0.25">
      <c r="A45" s="7">
        <f t="shared" si="0"/>
        <v>44</v>
      </c>
      <c r="B45" s="17">
        <v>72</v>
      </c>
      <c r="C45" s="5" t="str">
        <f>VLOOKUP($B45,'All Teams'!$AF$4:$AJ$103,2,FALSE)</f>
        <v>Amy</v>
      </c>
      <c r="D45" s="5" t="str">
        <f>VLOOKUP($B45,'All Teams'!$AF$4:$AJ$103,3,FALSE)</f>
        <v>Thorne</v>
      </c>
      <c r="E45" s="5" t="str">
        <f>VLOOKUP($B45,'All Teams'!$AF$4:$AJ$103,4,FALSE)</f>
        <v>Northumberland</v>
      </c>
      <c r="F45" s="5" t="str">
        <f>VLOOKUP($B45,'All Teams'!$AF$4:$AJ$103,5,FALSE)</f>
        <v>JG</v>
      </c>
      <c r="G45" s="25">
        <v>15.26</v>
      </c>
      <c r="H45" s="4"/>
      <c r="I45" s="4"/>
      <c r="J45" s="4"/>
      <c r="K45" s="4"/>
    </row>
    <row r="46" spans="1:11" x14ac:dyDescent="0.25">
      <c r="A46" s="7">
        <f t="shared" si="0"/>
        <v>45</v>
      </c>
      <c r="B46" s="17">
        <v>75</v>
      </c>
      <c r="C46" s="5" t="str">
        <f>VLOOKUP($B46,'All Teams'!$AF$4:$AJ$103,2,FALSE)</f>
        <v>Molly</v>
      </c>
      <c r="D46" s="5" t="str">
        <f>VLOOKUP($B46,'All Teams'!$AF$4:$AJ$103,3,FALSE)</f>
        <v>Carpenter</v>
      </c>
      <c r="E46" s="5" t="str">
        <f>VLOOKUP($B46,'All Teams'!$AF$4:$AJ$103,4,FALSE)</f>
        <v>Northumberland</v>
      </c>
      <c r="F46" s="5" t="str">
        <f>VLOOKUP($B46,'All Teams'!$AF$4:$AJ$103,5,FALSE)</f>
        <v>JG</v>
      </c>
      <c r="G46" s="25">
        <v>15.36</v>
      </c>
      <c r="H46" s="4"/>
      <c r="I46" s="4"/>
      <c r="J46" s="4"/>
      <c r="K46" s="4"/>
    </row>
    <row r="47" spans="1:11" x14ac:dyDescent="0.25">
      <c r="A47" s="7">
        <f t="shared" si="0"/>
        <v>46</v>
      </c>
      <c r="B47" s="17">
        <v>11</v>
      </c>
      <c r="C47" s="5" t="str">
        <f>VLOOKUP($B47,'All Teams'!$AF$4:$AJ$103,2,FALSE)</f>
        <v>Isabella</v>
      </c>
      <c r="D47" s="5" t="str">
        <f>VLOOKUP($B47,'All Teams'!$AF$4:$AJ$103,3,FALSE)</f>
        <v>Brining</v>
      </c>
      <c r="E47" s="5" t="str">
        <f>VLOOKUP($B47,'All Teams'!$AF$4:$AJ$103,4,FALSE)</f>
        <v>Cleveland</v>
      </c>
      <c r="F47" s="5" t="str">
        <f>VLOOKUP($B47,'All Teams'!$AF$4:$AJ$103,5,FALSE)</f>
        <v>JG</v>
      </c>
      <c r="G47" s="25">
        <v>15.49</v>
      </c>
      <c r="H47" s="4"/>
      <c r="I47" s="4"/>
      <c r="J47" s="4"/>
      <c r="K47" s="4"/>
    </row>
    <row r="48" spans="1:11" x14ac:dyDescent="0.25">
      <c r="A48" s="7">
        <f t="shared" si="0"/>
        <v>47</v>
      </c>
      <c r="B48" s="17">
        <v>57</v>
      </c>
      <c r="C48" s="5" t="str">
        <f>VLOOKUP($B48,'All Teams'!$AF$4:$AJ$103,2,FALSE)</f>
        <v>Amelia</v>
      </c>
      <c r="D48" s="5" t="str">
        <f>VLOOKUP($B48,'All Teams'!$AF$4:$AJ$103,3,FALSE)</f>
        <v xml:space="preserve"> Leslie</v>
      </c>
      <c r="E48" s="5" t="str">
        <f>VLOOKUP($B48,'All Teams'!$AF$4:$AJ$103,4,FALSE)</f>
        <v>Durham</v>
      </c>
      <c r="F48" s="5" t="str">
        <f>VLOOKUP($B48,'All Teams'!$AF$4:$AJ$103,5,FALSE)</f>
        <v>JG</v>
      </c>
      <c r="G48" s="25">
        <v>15.51</v>
      </c>
      <c r="H48" s="4"/>
      <c r="I48" s="4"/>
      <c r="J48" s="4"/>
      <c r="K48" s="4"/>
    </row>
    <row r="49" spans="1:11" x14ac:dyDescent="0.25">
      <c r="A49" s="7">
        <f t="shared" si="0"/>
        <v>48</v>
      </c>
      <c r="B49" s="17">
        <v>52</v>
      </c>
      <c r="C49" s="5" t="str">
        <f>VLOOKUP($B49,'All Teams'!$AF$4:$AJ$103,2,FALSE)</f>
        <v>Jessica</v>
      </c>
      <c r="D49" s="5" t="str">
        <f>VLOOKUP($B49,'All Teams'!$AF$4:$AJ$103,3,FALSE)</f>
        <v xml:space="preserve"> Dinsley</v>
      </c>
      <c r="E49" s="5" t="str">
        <f>VLOOKUP($B49,'All Teams'!$AF$4:$AJ$103,4,FALSE)</f>
        <v>Durham</v>
      </c>
      <c r="F49" s="5" t="str">
        <f>VLOOKUP($B49,'All Teams'!$AF$4:$AJ$103,5,FALSE)</f>
        <v>JG</v>
      </c>
      <c r="G49" s="25">
        <v>15.53</v>
      </c>
      <c r="H49" s="4"/>
      <c r="I49" s="4"/>
      <c r="J49" s="4"/>
      <c r="K49" s="4"/>
    </row>
    <row r="50" spans="1:11" x14ac:dyDescent="0.25">
      <c r="A50" s="7">
        <f t="shared" si="0"/>
        <v>49</v>
      </c>
      <c r="B50" s="17">
        <v>49</v>
      </c>
      <c r="C50" s="5" t="str">
        <f>VLOOKUP($B50,'All Teams'!$AF$4:$AJ$103,2,FALSE)</f>
        <v xml:space="preserve">Alexandra </v>
      </c>
      <c r="D50" s="5" t="str">
        <f>VLOOKUP($B50,'All Teams'!$AF$4:$AJ$103,3,FALSE)</f>
        <v>Rimmer</v>
      </c>
      <c r="E50" s="5" t="str">
        <f>VLOOKUP($B50,'All Teams'!$AF$4:$AJ$103,4,FALSE)</f>
        <v>Durham</v>
      </c>
      <c r="F50" s="5" t="str">
        <f>VLOOKUP($B50,'All Teams'!$AF$4:$AJ$103,5,FALSE)</f>
        <v>JG</v>
      </c>
      <c r="G50" s="25">
        <v>15.54</v>
      </c>
      <c r="H50" s="4"/>
      <c r="I50" s="4"/>
      <c r="J50" s="4"/>
      <c r="K50" s="4"/>
    </row>
    <row r="51" spans="1:11" x14ac:dyDescent="0.25">
      <c r="A51" s="7">
        <f t="shared" si="0"/>
        <v>50</v>
      </c>
      <c r="B51" s="17">
        <v>13</v>
      </c>
      <c r="C51" s="5" t="str">
        <f>VLOOKUP($B51,'All Teams'!$AF$4:$AJ$103,2,FALSE)</f>
        <v xml:space="preserve">Jessica </v>
      </c>
      <c r="D51" s="5" t="str">
        <f>VLOOKUP($B51,'All Teams'!$AF$4:$AJ$103,3,FALSE)</f>
        <v>Tyreman</v>
      </c>
      <c r="E51" s="5" t="str">
        <f>VLOOKUP($B51,'All Teams'!$AF$4:$AJ$103,4,FALSE)</f>
        <v>Cleveland</v>
      </c>
      <c r="F51" s="5" t="str">
        <f>VLOOKUP($B51,'All Teams'!$AF$4:$AJ$103,5,FALSE)</f>
        <v>JG</v>
      </c>
      <c r="G51" s="25">
        <v>16.25</v>
      </c>
      <c r="H51" s="4"/>
      <c r="I51" s="4"/>
      <c r="J51" s="4"/>
      <c r="K51" s="4"/>
    </row>
    <row r="52" spans="1:11" x14ac:dyDescent="0.25">
      <c r="A52" s="7">
        <f t="shared" si="0"/>
        <v>51</v>
      </c>
      <c r="B52" s="17">
        <v>54</v>
      </c>
      <c r="C52" s="5" t="str">
        <f>VLOOKUP($B52,'All Teams'!$AF$4:$AJ$103,2,FALSE)</f>
        <v>Emily</v>
      </c>
      <c r="D52" s="5" t="str">
        <f>VLOOKUP($B52,'All Teams'!$AF$4:$AJ$103,3,FALSE)</f>
        <v xml:space="preserve"> Herron</v>
      </c>
      <c r="E52" s="5" t="str">
        <f>VLOOKUP($B52,'All Teams'!$AF$4:$AJ$103,4,FALSE)</f>
        <v>Durham</v>
      </c>
      <c r="F52" s="5" t="str">
        <f>VLOOKUP($B52,'All Teams'!$AF$4:$AJ$103,5,FALSE)</f>
        <v>JG</v>
      </c>
      <c r="G52" s="25">
        <v>16.399999999999999</v>
      </c>
      <c r="H52" s="4"/>
      <c r="I52" s="4"/>
      <c r="J52" s="4"/>
      <c r="K52" s="4"/>
    </row>
    <row r="53" spans="1:11" x14ac:dyDescent="0.25">
      <c r="A53" s="7">
        <f t="shared" si="0"/>
        <v>52</v>
      </c>
      <c r="B53" s="17">
        <v>56</v>
      </c>
      <c r="C53" s="5" t="str">
        <f>VLOOKUP($B53,'All Teams'!$AF$4:$AJ$103,2,FALSE)</f>
        <v xml:space="preserve">Alish </v>
      </c>
      <c r="D53" s="5" t="str">
        <f>VLOOKUP($B53,'All Teams'!$AF$4:$AJ$103,3,FALSE)</f>
        <v>Richardson</v>
      </c>
      <c r="E53" s="5" t="str">
        <f>VLOOKUP($B53,'All Teams'!$AF$4:$AJ$103,4,FALSE)</f>
        <v>Durham</v>
      </c>
      <c r="F53" s="5" t="str">
        <f>VLOOKUP($B53,'All Teams'!$AF$4:$AJ$103,5,FALSE)</f>
        <v>JG</v>
      </c>
      <c r="G53" s="25">
        <v>17.149999999999999</v>
      </c>
      <c r="H53" s="4"/>
      <c r="I53" s="4"/>
      <c r="J53" s="4"/>
      <c r="K53" s="4"/>
    </row>
    <row r="54" spans="1:11" x14ac:dyDescent="0.25">
      <c r="A54" s="7">
        <f t="shared" si="0"/>
        <v>53</v>
      </c>
      <c r="B54" s="17">
        <v>51</v>
      </c>
      <c r="C54" s="5" t="str">
        <f>VLOOKUP($B54,'All Teams'!$AF$4:$AJ$103,2,FALSE)</f>
        <v xml:space="preserve">Laura </v>
      </c>
      <c r="D54" s="5" t="str">
        <f>VLOOKUP($B54,'All Teams'!$AF$4:$AJ$103,3,FALSE)</f>
        <v>Watson</v>
      </c>
      <c r="E54" s="5" t="str">
        <f>VLOOKUP($B54,'All Teams'!$AF$4:$AJ$103,4,FALSE)</f>
        <v>Durham</v>
      </c>
      <c r="F54" s="5" t="str">
        <f>VLOOKUP($B54,'All Teams'!$AF$4:$AJ$103,5,FALSE)</f>
        <v>JG</v>
      </c>
      <c r="G54" s="25">
        <v>17.18</v>
      </c>
      <c r="H54" s="4"/>
      <c r="I54" s="4"/>
      <c r="J54" s="4"/>
      <c r="K54" s="4"/>
    </row>
    <row r="55" spans="1:11" x14ac:dyDescent="0.25">
      <c r="A55" s="7">
        <f t="shared" si="0"/>
        <v>54</v>
      </c>
      <c r="B55" s="17">
        <v>14</v>
      </c>
      <c r="C55" s="5" t="str">
        <f>VLOOKUP($B55,'All Teams'!$AF$4:$AJ$103,2,FALSE)</f>
        <v>Phobe</v>
      </c>
      <c r="D55" s="5" t="str">
        <f>VLOOKUP($B55,'All Teams'!$AF$4:$AJ$103,3,FALSE)</f>
        <v>White</v>
      </c>
      <c r="E55" s="5" t="str">
        <f>VLOOKUP($B55,'All Teams'!$AF$4:$AJ$103,4,FALSE)</f>
        <v>Cleveland</v>
      </c>
      <c r="F55" s="5" t="str">
        <f>VLOOKUP($B55,'All Teams'!$AF$4:$AJ$103,5,FALSE)</f>
        <v>JG</v>
      </c>
      <c r="G55" s="25">
        <v>18.23</v>
      </c>
      <c r="H55" s="4"/>
      <c r="I55" s="4"/>
      <c r="J55" s="4"/>
      <c r="K55" s="4"/>
    </row>
  </sheetData>
  <sheetProtection selectLockedCells="1"/>
  <conditionalFormatting sqref="J9:J13">
    <cfRule type="cellIs" dxfId="13" priority="1" operator="equal">
      <formula>SMALL($J$9:$J$13,3)</formula>
    </cfRule>
    <cfRule type="cellIs" dxfId="12" priority="2" operator="equal">
      <formula>SMALL($J$9:$J$13,2)</formula>
    </cfRule>
    <cfRule type="cellIs" dxfId="11" priority="3" operator="equal">
      <formula>SMALL($J$9:$J$13,1)</formula>
    </cfRule>
  </conditionalFormatting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4"/>
  <sheetViews>
    <sheetView showGridLines="0" workbookViewId="0">
      <pane ySplit="1" topLeftCell="A32" activePane="bottomLeft" state="frozen"/>
      <selection pane="bottomLeft" sqref="A1:J54"/>
    </sheetView>
  </sheetViews>
  <sheetFormatPr defaultRowHeight="15" x14ac:dyDescent="0.25"/>
  <cols>
    <col min="1" max="1" width="8.28515625" style="13" bestFit="1" customWidth="1"/>
    <col min="2" max="2" width="8.28515625" bestFit="1" customWidth="1"/>
    <col min="3" max="4" width="8.85546875" bestFit="1" customWidth="1"/>
    <col min="5" max="5" width="15" bestFit="1" customWidth="1"/>
    <col min="6" max="6" width="10.42578125" bestFit="1" customWidth="1"/>
    <col min="7" max="7" width="9.5703125" customWidth="1"/>
    <col min="9" max="9" width="21.140625" customWidth="1"/>
    <col min="10" max="10" width="8.140625" bestFit="1" customWidth="1"/>
  </cols>
  <sheetData>
    <row r="1" spans="1:10" s="13" customFormat="1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</row>
    <row r="2" spans="1:10" x14ac:dyDescent="0.25">
      <c r="A2" s="7">
        <v>1</v>
      </c>
      <c r="B2" s="17">
        <v>41</v>
      </c>
      <c r="C2" s="5" t="str">
        <f>VLOOKUP($B2,'All Teams'!$N$4:$R$103,2,FALSE)</f>
        <v xml:space="preserve">Liam </v>
      </c>
      <c r="D2" s="5" t="str">
        <f>VLOOKUP($B2,'All Teams'!$N$4:$R$103,3,FALSE)</f>
        <v>Emmett</v>
      </c>
      <c r="E2" s="5" t="str">
        <f>VLOOKUP($B2,'All Teams'!$N$4:$R$103,4,FALSE)</f>
        <v>Durham</v>
      </c>
      <c r="F2" s="5" t="str">
        <f>VLOOKUP($B2,'All Teams'!$N$4:$R$103,5,FALSE)</f>
        <v>IB</v>
      </c>
      <c r="G2" s="25">
        <v>18.420000000000002</v>
      </c>
    </row>
    <row r="3" spans="1:10" x14ac:dyDescent="0.25">
      <c r="A3" s="7">
        <f>A2+1</f>
        <v>2</v>
      </c>
      <c r="B3" s="17">
        <v>81</v>
      </c>
      <c r="C3" s="5" t="str">
        <f>VLOOKUP($B3,'All Teams'!$N$4:$R$103,2,FALSE)</f>
        <v>Jack</v>
      </c>
      <c r="D3" s="5" t="str">
        <f>VLOOKUP($B3,'All Teams'!$N$4:$R$103,3,FALSE)</f>
        <v>Catterall</v>
      </c>
      <c r="E3" s="5" t="str">
        <f>VLOOKUP($B3,'All Teams'!$N$4:$R$103,4,FALSE)</f>
        <v>North Yorkshire</v>
      </c>
      <c r="F3" s="5" t="str">
        <f>VLOOKUP($B3,'All Teams'!$N$4:$R$103,5,FALSE)</f>
        <v>IB</v>
      </c>
      <c r="G3" s="25">
        <v>18.53</v>
      </c>
    </row>
    <row r="4" spans="1:10" x14ac:dyDescent="0.25">
      <c r="A4" s="7">
        <f t="shared" ref="A4:A54" si="0">A3+1</f>
        <v>3</v>
      </c>
      <c r="B4" s="17">
        <v>61</v>
      </c>
      <c r="C4" s="5" t="str">
        <f>VLOOKUP($B4,'All Teams'!$N$4:$R$103,2,FALSE)</f>
        <v>Phillip</v>
      </c>
      <c r="D4" s="5" t="str">
        <f>VLOOKUP($B4,'All Teams'!$N$4:$R$103,3,FALSE)</f>
        <v>Winkler</v>
      </c>
      <c r="E4" s="5" t="str">
        <f>VLOOKUP($B4,'All Teams'!$N$4:$R$103,4,FALSE)</f>
        <v>Northumberland</v>
      </c>
      <c r="F4" s="5" t="str">
        <f>VLOOKUP($B4,'All Teams'!$N$4:$R$103,5,FALSE)</f>
        <v>IB</v>
      </c>
      <c r="G4" s="25">
        <v>19.18</v>
      </c>
    </row>
    <row r="5" spans="1:10" ht="15.75" thickBot="1" x14ac:dyDescent="0.3">
      <c r="A5" s="7">
        <f t="shared" si="0"/>
        <v>4</v>
      </c>
      <c r="B5" s="17">
        <v>43</v>
      </c>
      <c r="C5" s="5" t="str">
        <f>VLOOKUP($B5,'All Teams'!$N$4:$R$103,2,FALSE)</f>
        <v xml:space="preserve">Thomas </v>
      </c>
      <c r="D5" s="5" t="str">
        <f>VLOOKUP($B5,'All Teams'!$N$4:$R$103,3,FALSE)</f>
        <v xml:space="preserve">Goulding </v>
      </c>
      <c r="E5" s="5" t="str">
        <f>VLOOKUP($B5,'All Teams'!$N$4:$R$103,4,FALSE)</f>
        <v>Durham</v>
      </c>
      <c r="F5" s="5" t="str">
        <f>VLOOKUP($B5,'All Teams'!$N$4:$R$103,5,FALSE)</f>
        <v>IB</v>
      </c>
      <c r="G5" s="25">
        <v>19.3</v>
      </c>
    </row>
    <row r="6" spans="1:10" ht="22.5" thickTop="1" thickBot="1" x14ac:dyDescent="0.4">
      <c r="A6" s="7">
        <f t="shared" si="0"/>
        <v>5</v>
      </c>
      <c r="B6" s="17">
        <v>83</v>
      </c>
      <c r="C6" s="5" t="str">
        <f>VLOOKUP($B6,'All Teams'!$N$4:$R$103,2,FALSE)</f>
        <v>Callum</v>
      </c>
      <c r="D6" s="5" t="str">
        <f>VLOOKUP($B6,'All Teams'!$N$4:$R$103,3,FALSE)</f>
        <v>Booth</v>
      </c>
      <c r="E6" s="5" t="str">
        <f>VLOOKUP($B6,'All Teams'!$N$4:$R$103,4,FALSE)</f>
        <v>North Yorkshire</v>
      </c>
      <c r="F6" s="5" t="str">
        <f>VLOOKUP($B6,'All Teams'!$N$4:$R$103,5,FALSE)</f>
        <v>IB</v>
      </c>
      <c r="G6" s="25">
        <v>19.36</v>
      </c>
      <c r="I6" s="8" t="s">
        <v>21</v>
      </c>
      <c r="J6" s="8"/>
    </row>
    <row r="7" spans="1:10" ht="22.5" thickTop="1" thickBot="1" x14ac:dyDescent="0.4">
      <c r="A7" s="7">
        <f t="shared" si="0"/>
        <v>6</v>
      </c>
      <c r="B7" s="17">
        <v>44</v>
      </c>
      <c r="C7" s="5" t="str">
        <f>VLOOKUP($B7,'All Teams'!$N$4:$R$103,2,FALSE)</f>
        <v>Alex</v>
      </c>
      <c r="D7" s="5" t="str">
        <f>VLOOKUP($B7,'All Teams'!$N$4:$R$103,3,FALSE)</f>
        <v xml:space="preserve"> Brown</v>
      </c>
      <c r="E7" s="5" t="str">
        <f>VLOOKUP($B7,'All Teams'!$N$4:$R$103,4,FALSE)</f>
        <v>Durham</v>
      </c>
      <c r="F7" s="5" t="str">
        <f>VLOOKUP($B7,'All Teams'!$N$4:$R$103,5,FALSE)</f>
        <v>IB</v>
      </c>
      <c r="G7" s="25">
        <v>19.440000000000001</v>
      </c>
      <c r="I7" s="8" t="s">
        <v>6</v>
      </c>
      <c r="J7" s="8" t="s">
        <v>22</v>
      </c>
    </row>
    <row r="8" spans="1:10" ht="20.25" thickTop="1" thickBot="1" x14ac:dyDescent="0.35">
      <c r="A8" s="7">
        <f t="shared" si="0"/>
        <v>7</v>
      </c>
      <c r="B8" s="17">
        <v>64</v>
      </c>
      <c r="C8" s="5" t="str">
        <f>VLOOKUP($B8,'All Teams'!$N$4:$R$103,2,FALSE)</f>
        <v>Nathan</v>
      </c>
      <c r="D8" s="5" t="str">
        <f>VLOOKUP($B8,'All Teams'!$N$4:$R$103,3,FALSE)</f>
        <v>Cox</v>
      </c>
      <c r="E8" s="5" t="str">
        <f>VLOOKUP($B8,'All Teams'!$N$4:$R$103,4,FALSE)</f>
        <v>Northumberland</v>
      </c>
      <c r="F8" s="5" t="str">
        <f>VLOOKUP($B8,'All Teams'!$N$4:$R$103,5,FALSE)</f>
        <v>IB</v>
      </c>
      <c r="G8" s="25">
        <v>19.45</v>
      </c>
      <c r="I8" s="9" t="s">
        <v>4</v>
      </c>
      <c r="J8" s="10">
        <f t="array" ref="J8">SUM(IF($E$2:$E$54="Cleveland",IF(ROW($E$2:$E$54)&lt;=SMALL(IF($E$2:$E$54="Cleveland",ROW($E$2:$E$54)),6),$A$2:$A$54)))</f>
        <v>184</v>
      </c>
    </row>
    <row r="9" spans="1:10" ht="20.25" thickTop="1" thickBot="1" x14ac:dyDescent="0.35">
      <c r="A9" s="7">
        <f t="shared" si="0"/>
        <v>8</v>
      </c>
      <c r="B9" s="17">
        <v>2</v>
      </c>
      <c r="C9" s="5" t="str">
        <f>VLOOKUP($B9,'All Teams'!$N$4:$R$103,2,FALSE)</f>
        <v>Jack</v>
      </c>
      <c r="D9" s="5" t="str">
        <f>VLOOKUP($B9,'All Teams'!$N$4:$R$103,3,FALSE)</f>
        <v>Willis</v>
      </c>
      <c r="E9" s="5" t="str">
        <f>VLOOKUP($B9,'All Teams'!$N$4:$R$103,4,FALSE)</f>
        <v>Cleveland</v>
      </c>
      <c r="F9" s="5" t="str">
        <f>VLOOKUP($B9,'All Teams'!$N$4:$R$103,5,FALSE)</f>
        <v>IB</v>
      </c>
      <c r="G9" s="25">
        <v>19.46</v>
      </c>
      <c r="I9" s="9" t="s">
        <v>5</v>
      </c>
      <c r="J9" s="10">
        <f t="array" ref="J9">SUM(IF($E$2:$E$54="Cumbria",IF(ROW($E$2:$E$54)&lt;=SMALL(IF($E$2:$E$54="Cumbria",ROW($E$2:$E$54)),6),$A$2:$A$54)))</f>
        <v>0</v>
      </c>
    </row>
    <row r="10" spans="1:10" ht="20.25" thickTop="1" thickBot="1" x14ac:dyDescent="0.35">
      <c r="A10" s="7">
        <f t="shared" si="0"/>
        <v>9</v>
      </c>
      <c r="B10" s="17">
        <v>45</v>
      </c>
      <c r="C10" s="5" t="str">
        <f>VLOOKUP($B10,'All Teams'!$N$4:$R$103,2,FALSE)</f>
        <v>Oliver</v>
      </c>
      <c r="D10" s="5" t="str">
        <f>VLOOKUP($B10,'All Teams'!$N$4:$R$103,3,FALSE)</f>
        <v>Watson</v>
      </c>
      <c r="E10" s="5" t="str">
        <f>VLOOKUP($B10,'All Teams'!$N$4:$R$103,4,FALSE)</f>
        <v>Durham</v>
      </c>
      <c r="F10" s="5" t="str">
        <f>VLOOKUP($B10,'All Teams'!$N$4:$R$103,5,FALSE)</f>
        <v>IB</v>
      </c>
      <c r="G10" s="25">
        <v>19.48</v>
      </c>
      <c r="I10" s="9" t="s">
        <v>2</v>
      </c>
      <c r="J10" s="10">
        <f t="array" ref="J10">SUM(IF($E$2:$E$54="Durham",IF(ROW($E$2:$E$54)&lt;=SMALL(IF($E$2:$E$54="Durham",ROW($E$2:$E$54)),6),$A$2:$A$54)))</f>
        <v>43</v>
      </c>
    </row>
    <row r="11" spans="1:10" ht="20.25" thickTop="1" thickBot="1" x14ac:dyDescent="0.35">
      <c r="A11" s="7">
        <f t="shared" si="0"/>
        <v>10</v>
      </c>
      <c r="B11" s="17">
        <v>48</v>
      </c>
      <c r="C11" s="5" t="str">
        <f>VLOOKUP($B11,'All Teams'!$N$4:$R$103,2,FALSE)</f>
        <v>Joel</v>
      </c>
      <c r="D11" s="5" t="str">
        <f>VLOOKUP($B11,'All Teams'!$N$4:$R$103,3,FALSE)</f>
        <v xml:space="preserve"> Jones</v>
      </c>
      <c r="E11" s="5" t="str">
        <f>VLOOKUP($B11,'All Teams'!$N$4:$R$103,4,FALSE)</f>
        <v>Durham</v>
      </c>
      <c r="F11" s="5" t="str">
        <f>VLOOKUP($B11,'All Teams'!$N$4:$R$103,5,FALSE)</f>
        <v>IB</v>
      </c>
      <c r="G11" s="25">
        <v>19.54</v>
      </c>
      <c r="I11" s="9" t="s">
        <v>3</v>
      </c>
      <c r="J11" s="10">
        <f t="array" ref="J11">SUM(IF($E$2:$E$54="Northumberland",IF(ROW($E$2:$E$54)&lt;=SMALL(IF($E$2:$E$54="Northumberland",ROW($E$2:$E$54)),6),$A$2:$A$54)))</f>
        <v>85</v>
      </c>
    </row>
    <row r="12" spans="1:10" ht="20.25" thickTop="1" thickBot="1" x14ac:dyDescent="0.35">
      <c r="A12" s="7">
        <f t="shared" si="0"/>
        <v>11</v>
      </c>
      <c r="B12" s="17">
        <v>82</v>
      </c>
      <c r="C12" s="5" t="str">
        <f>VLOOKUP($B12,'All Teams'!$N$4:$R$103,2,FALSE)</f>
        <v>Thomas</v>
      </c>
      <c r="D12" s="5" t="str">
        <f>VLOOKUP($B12,'All Teams'!$N$4:$R$103,3,FALSE)</f>
        <v>Blanchard</v>
      </c>
      <c r="E12" s="5" t="str">
        <f>VLOOKUP($B12,'All Teams'!$N$4:$R$103,4,FALSE)</f>
        <v>North Yorkshire</v>
      </c>
      <c r="F12" s="5" t="str">
        <f>VLOOKUP($B12,'All Teams'!$N$4:$R$103,5,FALSE)</f>
        <v>IB</v>
      </c>
      <c r="G12" s="25">
        <v>19.559999999999999</v>
      </c>
      <c r="I12" s="9" t="s">
        <v>23</v>
      </c>
      <c r="J12" s="10">
        <f t="array" ref="J12">SUM(IF($E$2:$E$54="North Yorkshire",IF(ROW($E$2:$E$54)&lt;=SMALL(IF($E$2:$E$54="North Yorkshire",ROW($E$2:$E$54)),6),$A$2:$A$54)))</f>
        <v>63</v>
      </c>
    </row>
    <row r="13" spans="1:10" ht="15.75" thickTop="1" x14ac:dyDescent="0.25">
      <c r="A13" s="7">
        <f t="shared" si="0"/>
        <v>12</v>
      </c>
      <c r="B13" s="17">
        <v>65</v>
      </c>
      <c r="C13" s="5" t="str">
        <f>VLOOKUP($B13,'All Teams'!$N$4:$R$103,2,FALSE)</f>
        <v>Fergus</v>
      </c>
      <c r="D13" s="5" t="str">
        <f>VLOOKUP($B13,'All Teams'!$N$4:$R$103,3,FALSE)</f>
        <v>Robinson</v>
      </c>
      <c r="E13" s="5" t="str">
        <f>VLOOKUP($B13,'All Teams'!$N$4:$R$103,4,FALSE)</f>
        <v>Northumberland</v>
      </c>
      <c r="F13" s="5" t="str">
        <f>VLOOKUP($B13,'All Teams'!$N$4:$R$103,5,FALSE)</f>
        <v>IB</v>
      </c>
      <c r="G13" s="25">
        <v>19.579999999999998</v>
      </c>
    </row>
    <row r="14" spans="1:10" x14ac:dyDescent="0.25">
      <c r="A14" s="7">
        <f t="shared" si="0"/>
        <v>13</v>
      </c>
      <c r="B14" s="17">
        <v>50</v>
      </c>
      <c r="C14" s="5" t="str">
        <f>VLOOKUP($B14,'All Teams'!$N$4:$R$103,2,FALSE)</f>
        <v>Kieran</v>
      </c>
      <c r="D14" s="5" t="str">
        <f>VLOOKUP($B14,'All Teams'!$N$4:$R$103,3,FALSE)</f>
        <v xml:space="preserve"> Walker</v>
      </c>
      <c r="E14" s="5" t="str">
        <f>VLOOKUP($B14,'All Teams'!$N$4:$R$103,4,FALSE)</f>
        <v>Durham</v>
      </c>
      <c r="F14" s="5" t="str">
        <f>VLOOKUP($B14,'All Teams'!$N$4:$R$103,5,FALSE)</f>
        <v>IB</v>
      </c>
      <c r="G14" s="25">
        <v>19.59</v>
      </c>
    </row>
    <row r="15" spans="1:10" x14ac:dyDescent="0.25">
      <c r="A15" s="7">
        <f t="shared" si="0"/>
        <v>14</v>
      </c>
      <c r="B15" s="17">
        <v>85</v>
      </c>
      <c r="C15" s="5" t="str">
        <f>VLOOKUP($B15,'All Teams'!$N$4:$R$103,2,FALSE)</f>
        <v>Glen</v>
      </c>
      <c r="D15" s="5" t="str">
        <f>VLOOKUP($B15,'All Teams'!$N$4:$R$103,3,FALSE)</f>
        <v>Ient</v>
      </c>
      <c r="E15" s="5" t="str">
        <f>VLOOKUP($B15,'All Teams'!$N$4:$R$103,4,FALSE)</f>
        <v>North Yorkshire</v>
      </c>
      <c r="F15" s="5" t="str">
        <f>VLOOKUP($B15,'All Teams'!$N$4:$R$103,5,FALSE)</f>
        <v>IB</v>
      </c>
      <c r="G15" s="25">
        <v>20</v>
      </c>
    </row>
    <row r="16" spans="1:10" x14ac:dyDescent="0.25">
      <c r="A16" s="7">
        <f t="shared" si="0"/>
        <v>15</v>
      </c>
      <c r="B16" s="17">
        <v>86</v>
      </c>
      <c r="C16" s="5" t="str">
        <f>VLOOKUP($B16,'All Teams'!$N$4:$R$103,2,FALSE)</f>
        <v>James</v>
      </c>
      <c r="D16" s="5" t="str">
        <f>VLOOKUP($B16,'All Teams'!$N$4:$R$103,3,FALSE)</f>
        <v>Bruce</v>
      </c>
      <c r="E16" s="5" t="str">
        <f>VLOOKUP($B16,'All Teams'!$N$4:$R$103,4,FALSE)</f>
        <v>North Yorkshire</v>
      </c>
      <c r="F16" s="5" t="str">
        <f>VLOOKUP($B16,'All Teams'!$N$4:$R$103,5,FALSE)</f>
        <v>IB</v>
      </c>
      <c r="G16" s="25">
        <v>20.04</v>
      </c>
    </row>
    <row r="17" spans="1:7" x14ac:dyDescent="0.25">
      <c r="A17" s="7">
        <f t="shared" si="0"/>
        <v>16</v>
      </c>
      <c r="B17" s="17">
        <v>84</v>
      </c>
      <c r="C17" s="5" t="str">
        <f>VLOOKUP($B17,'All Teams'!$N$4:$R$103,2,FALSE)</f>
        <v>Jack</v>
      </c>
      <c r="D17" s="5" t="str">
        <f>VLOOKUP($B17,'All Teams'!$N$4:$R$103,3,FALSE)</f>
        <v>Spence</v>
      </c>
      <c r="E17" s="5" t="str">
        <f>VLOOKUP($B17,'All Teams'!$N$4:$R$103,4,FALSE)</f>
        <v>North Yorkshire</v>
      </c>
      <c r="F17" s="5" t="str">
        <f>VLOOKUP($B17,'All Teams'!$N$4:$R$103,5,FALSE)</f>
        <v>IB</v>
      </c>
      <c r="G17" s="25">
        <v>20.100000000000001</v>
      </c>
    </row>
    <row r="18" spans="1:7" x14ac:dyDescent="0.25">
      <c r="A18" s="7">
        <f t="shared" si="0"/>
        <v>17</v>
      </c>
      <c r="B18" s="17">
        <v>88</v>
      </c>
      <c r="C18" s="5" t="str">
        <f>VLOOKUP($B18,'All Teams'!$N$4:$R$103,2,FALSE)</f>
        <v>Peter</v>
      </c>
      <c r="D18" s="5" t="str">
        <f>VLOOKUP($B18,'All Teams'!$N$4:$R$103,3,FALSE)</f>
        <v>Jarvis</v>
      </c>
      <c r="E18" s="5" t="str">
        <f>VLOOKUP($B18,'All Teams'!$N$4:$R$103,4,FALSE)</f>
        <v>North Yorkshire</v>
      </c>
      <c r="F18" s="5" t="str">
        <f>VLOOKUP($B18,'All Teams'!$N$4:$R$103,5,FALSE)</f>
        <v>IB</v>
      </c>
      <c r="G18" s="25">
        <v>20.11</v>
      </c>
    </row>
    <row r="19" spans="1:7" x14ac:dyDescent="0.25">
      <c r="A19" s="7">
        <f t="shared" si="0"/>
        <v>18</v>
      </c>
      <c r="B19" s="17">
        <v>47</v>
      </c>
      <c r="C19" s="5" t="str">
        <f>VLOOKUP($B19,'All Teams'!$N$4:$R$103,2,FALSE)</f>
        <v>Cory</v>
      </c>
      <c r="D19" s="5" t="str">
        <f>VLOOKUP($B19,'All Teams'!$N$4:$R$103,3,FALSE)</f>
        <v xml:space="preserve"> Fenwick</v>
      </c>
      <c r="E19" s="5" t="str">
        <f>VLOOKUP($B19,'All Teams'!$N$4:$R$103,4,FALSE)</f>
        <v>Durham</v>
      </c>
      <c r="F19" s="5" t="str">
        <f>VLOOKUP($B19,'All Teams'!$N$4:$R$103,5,FALSE)</f>
        <v>IB</v>
      </c>
      <c r="G19" s="25">
        <v>20.13</v>
      </c>
    </row>
    <row r="20" spans="1:7" x14ac:dyDescent="0.25">
      <c r="A20" s="7">
        <f t="shared" si="0"/>
        <v>19</v>
      </c>
      <c r="B20" s="17">
        <v>46</v>
      </c>
      <c r="C20" s="5" t="str">
        <f>VLOOKUP($B20,'All Teams'!$N$4:$R$103,2,FALSE)</f>
        <v>Jordan</v>
      </c>
      <c r="D20" s="5" t="str">
        <f>VLOOKUP($B20,'All Teams'!$N$4:$R$103,3,FALSE)</f>
        <v xml:space="preserve"> Fenwick</v>
      </c>
      <c r="E20" s="5" t="str">
        <f>VLOOKUP($B20,'All Teams'!$N$4:$R$103,4,FALSE)</f>
        <v>Durham</v>
      </c>
      <c r="F20" s="5" t="str">
        <f>VLOOKUP($B20,'All Teams'!$N$4:$R$103,5,FALSE)</f>
        <v>IB</v>
      </c>
      <c r="G20" s="25"/>
    </row>
    <row r="21" spans="1:7" x14ac:dyDescent="0.25">
      <c r="A21" s="7">
        <f t="shared" si="0"/>
        <v>20</v>
      </c>
      <c r="B21" s="17">
        <v>63</v>
      </c>
      <c r="C21" s="5" t="str">
        <f>VLOOKUP($B21,'All Teams'!$N$4:$R$103,2,FALSE)</f>
        <v>Adam</v>
      </c>
      <c r="D21" s="5" t="str">
        <f>VLOOKUP($B21,'All Teams'!$N$4:$R$103,3,FALSE)</f>
        <v>Weightman</v>
      </c>
      <c r="E21" s="5" t="str">
        <f>VLOOKUP($B21,'All Teams'!$N$4:$R$103,4,FALSE)</f>
        <v>Northumberland</v>
      </c>
      <c r="F21" s="5" t="str">
        <f>VLOOKUP($B21,'All Teams'!$N$4:$R$103,5,FALSE)</f>
        <v>IB</v>
      </c>
      <c r="G21" s="25">
        <v>20.16</v>
      </c>
    </row>
    <row r="22" spans="1:7" x14ac:dyDescent="0.25">
      <c r="A22" s="7">
        <f t="shared" si="0"/>
        <v>21</v>
      </c>
      <c r="B22" s="17">
        <v>66</v>
      </c>
      <c r="C22" s="5" t="str">
        <f>VLOOKUP($B22,'All Teams'!$N$4:$R$103,2,FALSE)</f>
        <v>Elliot</v>
      </c>
      <c r="D22" s="5" t="str">
        <f>VLOOKUP($B22,'All Teams'!$N$4:$R$103,3,FALSE)</f>
        <v>Kelly</v>
      </c>
      <c r="E22" s="5" t="str">
        <f>VLOOKUP($B22,'All Teams'!$N$4:$R$103,4,FALSE)</f>
        <v>Northumberland</v>
      </c>
      <c r="F22" s="5" t="str">
        <f>VLOOKUP($B22,'All Teams'!$N$4:$R$103,5,FALSE)</f>
        <v>IB</v>
      </c>
      <c r="G22" s="25">
        <v>20.239999999999998</v>
      </c>
    </row>
    <row r="23" spans="1:7" x14ac:dyDescent="0.25">
      <c r="A23" s="7">
        <f t="shared" si="0"/>
        <v>22</v>
      </c>
      <c r="B23" s="17">
        <v>70</v>
      </c>
      <c r="C23" s="5" t="str">
        <f>VLOOKUP($B23,'All Teams'!$N$4:$R$103,2,FALSE)</f>
        <v>Daniel</v>
      </c>
      <c r="D23" s="5" t="str">
        <f>VLOOKUP($B23,'All Teams'!$N$4:$R$103,3,FALSE)</f>
        <v>Leng</v>
      </c>
      <c r="E23" s="5" t="str">
        <f>VLOOKUP($B23,'All Teams'!$N$4:$R$103,4,FALSE)</f>
        <v>Northumberland</v>
      </c>
      <c r="F23" s="5" t="str">
        <f>VLOOKUP($B23,'All Teams'!$N$4:$R$103,5,FALSE)</f>
        <v>IB</v>
      </c>
      <c r="G23" s="25">
        <v>20.28</v>
      </c>
    </row>
    <row r="24" spans="1:7" x14ac:dyDescent="0.25">
      <c r="A24" s="7">
        <f t="shared" si="0"/>
        <v>23</v>
      </c>
      <c r="B24" s="17">
        <v>68</v>
      </c>
      <c r="C24" s="5" t="str">
        <f>VLOOKUP($B24,'All Teams'!$N$4:$R$103,2,FALSE)</f>
        <v>Adam</v>
      </c>
      <c r="D24" s="5" t="str">
        <f>VLOOKUP($B24,'All Teams'!$N$4:$R$103,3,FALSE)</f>
        <v>Hill</v>
      </c>
      <c r="E24" s="5" t="str">
        <f>VLOOKUP($B24,'All Teams'!$N$4:$R$103,4,FALSE)</f>
        <v>Northumberland</v>
      </c>
      <c r="F24" s="5" t="str">
        <f>VLOOKUP($B24,'All Teams'!$N$4:$R$103,5,FALSE)</f>
        <v>IB</v>
      </c>
      <c r="G24" s="25">
        <v>20.29</v>
      </c>
    </row>
    <row r="25" spans="1:7" x14ac:dyDescent="0.25">
      <c r="A25" s="7">
        <f t="shared" si="0"/>
        <v>24</v>
      </c>
      <c r="B25" s="17">
        <v>4</v>
      </c>
      <c r="C25" s="5" t="str">
        <f>VLOOKUP($B25,'All Teams'!$N$4:$R$103,2,FALSE)</f>
        <v>Nathan</v>
      </c>
      <c r="D25" s="5" t="str">
        <f>VLOOKUP($B25,'All Teams'!$N$4:$R$103,3,FALSE)</f>
        <v>Tomes</v>
      </c>
      <c r="E25" s="5" t="str">
        <f>VLOOKUP($B25,'All Teams'!$N$4:$R$103,4,FALSE)</f>
        <v>Cleveland</v>
      </c>
      <c r="F25" s="5" t="str">
        <f>VLOOKUP($B25,'All Teams'!$N$4:$R$103,5,FALSE)</f>
        <v>IB</v>
      </c>
      <c r="G25" s="25">
        <v>20.3</v>
      </c>
    </row>
    <row r="26" spans="1:7" x14ac:dyDescent="0.25">
      <c r="A26" s="7">
        <f t="shared" si="0"/>
        <v>25</v>
      </c>
      <c r="B26" s="17">
        <v>1</v>
      </c>
      <c r="C26" s="5" t="str">
        <f>VLOOKUP($B26,'All Teams'!$N$4:$R$103,2,FALSE)</f>
        <v>Henry</v>
      </c>
      <c r="D26" s="5" t="str">
        <f>VLOOKUP($B26,'All Teams'!$N$4:$R$103,3,FALSE)</f>
        <v>Johnson</v>
      </c>
      <c r="E26" s="5" t="str">
        <f>VLOOKUP($B26,'All Teams'!$N$4:$R$103,4,FALSE)</f>
        <v>Cleveland</v>
      </c>
      <c r="F26" s="5" t="str">
        <f>VLOOKUP($B26,'All Teams'!$N$4:$R$103,5,FALSE)</f>
        <v>IB</v>
      </c>
      <c r="G26" s="25">
        <v>20.329999999999998</v>
      </c>
    </row>
    <row r="27" spans="1:7" x14ac:dyDescent="0.25">
      <c r="A27" s="7">
        <f t="shared" si="0"/>
        <v>26</v>
      </c>
      <c r="B27" s="17">
        <v>87</v>
      </c>
      <c r="C27" s="5" t="str">
        <f>VLOOKUP($B27,'All Teams'!$N$4:$R$103,2,FALSE)</f>
        <v>Sam</v>
      </c>
      <c r="D27" s="5" t="str">
        <f>VLOOKUP($B27,'All Teams'!$N$4:$R$103,3,FALSE)</f>
        <v>Garratt</v>
      </c>
      <c r="E27" s="5" t="str">
        <f>VLOOKUP($B27,'All Teams'!$N$4:$R$103,4,FALSE)</f>
        <v>North Yorkshire</v>
      </c>
      <c r="F27" s="5" t="str">
        <f>VLOOKUP($B27,'All Teams'!$N$4:$R$103,5,FALSE)</f>
        <v>IB</v>
      </c>
      <c r="G27" s="25">
        <v>20.39</v>
      </c>
    </row>
    <row r="28" spans="1:7" x14ac:dyDescent="0.25">
      <c r="A28" s="7">
        <f t="shared" si="0"/>
        <v>27</v>
      </c>
      <c r="B28" s="17">
        <v>71</v>
      </c>
      <c r="C28" s="5" t="str">
        <f>VLOOKUP($B28,'All Teams'!$N$4:$R$103,2,FALSE)</f>
        <v>Daniel</v>
      </c>
      <c r="D28" s="5" t="str">
        <f>VLOOKUP($B28,'All Teams'!$N$4:$R$103,3,FALSE)</f>
        <v>Cartwright</v>
      </c>
      <c r="E28" s="5" t="str">
        <f>VLOOKUP($B28,'All Teams'!$N$4:$R$103,4,FALSE)</f>
        <v>Northumberland</v>
      </c>
      <c r="F28" s="5" t="str">
        <f>VLOOKUP($B28,'All Teams'!$N$4:$R$103,5,FALSE)</f>
        <v>IB</v>
      </c>
      <c r="G28" s="25">
        <v>20.399999999999999</v>
      </c>
    </row>
    <row r="29" spans="1:7" x14ac:dyDescent="0.25">
      <c r="A29" s="7">
        <f t="shared" si="0"/>
        <v>28</v>
      </c>
      <c r="B29" s="17">
        <v>49</v>
      </c>
      <c r="C29" s="5" t="str">
        <f>VLOOKUP($B29,'All Teams'!$N$4:$R$103,2,FALSE)</f>
        <v>George</v>
      </c>
      <c r="D29" s="5" t="str">
        <f>VLOOKUP($B29,'All Teams'!$N$4:$R$103,3,FALSE)</f>
        <v xml:space="preserve"> Rudman</v>
      </c>
      <c r="E29" s="5" t="str">
        <f>VLOOKUP($B29,'All Teams'!$N$4:$R$103,4,FALSE)</f>
        <v>Durham</v>
      </c>
      <c r="F29" s="5" t="str">
        <f>VLOOKUP($B29,'All Teams'!$N$4:$R$103,5,FALSE)</f>
        <v>IB</v>
      </c>
      <c r="G29" s="25">
        <v>20.43</v>
      </c>
    </row>
    <row r="30" spans="1:7" x14ac:dyDescent="0.25">
      <c r="A30" s="7">
        <f t="shared" si="0"/>
        <v>29</v>
      </c>
      <c r="B30" s="17">
        <v>67</v>
      </c>
      <c r="C30" s="5" t="str">
        <f>VLOOKUP($B30,'All Teams'!$N$4:$R$103,2,FALSE)</f>
        <v>Toby</v>
      </c>
      <c r="D30" s="5" t="str">
        <f>VLOOKUP($B30,'All Teams'!$N$4:$R$103,3,FALSE)</f>
        <v>Routledge</v>
      </c>
      <c r="E30" s="5" t="str">
        <f>VLOOKUP($B30,'All Teams'!$N$4:$R$103,4,FALSE)</f>
        <v>Northumberland</v>
      </c>
      <c r="F30" s="5" t="str">
        <f>VLOOKUP($B30,'All Teams'!$N$4:$R$103,5,FALSE)</f>
        <v>IB</v>
      </c>
      <c r="G30" s="25">
        <v>20.440000000000001</v>
      </c>
    </row>
    <row r="31" spans="1:7" x14ac:dyDescent="0.25">
      <c r="A31" s="7">
        <f t="shared" si="0"/>
        <v>30</v>
      </c>
      <c r="B31" s="17">
        <v>56</v>
      </c>
      <c r="C31" s="5" t="str">
        <f>VLOOKUP($B31,'All Teams'!$N$4:$R$103,2,FALSE)</f>
        <v>Ben</v>
      </c>
      <c r="D31" s="5" t="str">
        <f>VLOOKUP($B31,'All Teams'!$N$4:$R$103,3,FALSE)</f>
        <v xml:space="preserve"> Dixon</v>
      </c>
      <c r="E31" s="5" t="str">
        <f>VLOOKUP($B31,'All Teams'!$N$4:$R$103,4,FALSE)</f>
        <v>Durham</v>
      </c>
      <c r="F31" s="5" t="str">
        <f>VLOOKUP($B31,'All Teams'!$N$4:$R$103,5,FALSE)</f>
        <v>IB</v>
      </c>
      <c r="G31" s="25">
        <v>20.45</v>
      </c>
    </row>
    <row r="32" spans="1:7" x14ac:dyDescent="0.25">
      <c r="A32" s="7">
        <f t="shared" si="0"/>
        <v>31</v>
      </c>
      <c r="B32" s="17">
        <v>69</v>
      </c>
      <c r="C32" s="5" t="str">
        <f>VLOOKUP($B32,'All Teams'!$N$4:$R$103,2,FALSE)</f>
        <v>Ciaran</v>
      </c>
      <c r="D32" s="5" t="str">
        <f>VLOOKUP($B32,'All Teams'!$N$4:$R$103,3,FALSE)</f>
        <v>Adamson</v>
      </c>
      <c r="E32" s="5" t="str">
        <f>VLOOKUP($B32,'All Teams'!$N$4:$R$103,4,FALSE)</f>
        <v>Northumberland</v>
      </c>
      <c r="F32" s="5" t="str">
        <f>VLOOKUP($B32,'All Teams'!$N$4:$R$103,5,FALSE)</f>
        <v>IB</v>
      </c>
      <c r="G32" s="25">
        <v>20.45</v>
      </c>
    </row>
    <row r="33" spans="1:7" x14ac:dyDescent="0.25">
      <c r="A33" s="7">
        <f t="shared" si="0"/>
        <v>32</v>
      </c>
      <c r="B33" s="17">
        <v>91</v>
      </c>
      <c r="C33" s="5" t="str">
        <f>VLOOKUP($B33,'All Teams'!$N$4:$R$103,2,FALSE)</f>
        <v>Robert</v>
      </c>
      <c r="D33" s="5" t="str">
        <f>VLOOKUP($B33,'All Teams'!$N$4:$R$103,3,FALSE)</f>
        <v>Thompson</v>
      </c>
      <c r="E33" s="5" t="str">
        <f>VLOOKUP($B33,'All Teams'!$N$4:$R$103,4,FALSE)</f>
        <v>North Yorkshire</v>
      </c>
      <c r="F33" s="5" t="str">
        <f>VLOOKUP($B33,'All Teams'!$N$4:$R$103,5,FALSE)</f>
        <v>IB</v>
      </c>
      <c r="G33" s="25">
        <v>20.46</v>
      </c>
    </row>
    <row r="34" spans="1:7" x14ac:dyDescent="0.25">
      <c r="A34" s="7">
        <f t="shared" si="0"/>
        <v>33</v>
      </c>
      <c r="B34" s="17">
        <v>89</v>
      </c>
      <c r="C34" s="5" t="str">
        <f>VLOOKUP($B34,'All Teams'!$N$4:$R$103,2,FALSE)</f>
        <v>Frazer</v>
      </c>
      <c r="D34" s="5" t="str">
        <f>VLOOKUP($B34,'All Teams'!$N$4:$R$103,3,FALSE)</f>
        <v>Clacherty</v>
      </c>
      <c r="E34" s="5" t="str">
        <f>VLOOKUP($B34,'All Teams'!$N$4:$R$103,4,FALSE)</f>
        <v>North Yorkshire</v>
      </c>
      <c r="F34" s="5" t="str">
        <f>VLOOKUP($B34,'All Teams'!$N$4:$R$103,5,FALSE)</f>
        <v>IB</v>
      </c>
      <c r="G34" s="25">
        <v>20.47</v>
      </c>
    </row>
    <row r="35" spans="1:7" x14ac:dyDescent="0.25">
      <c r="A35" s="7">
        <f t="shared" si="0"/>
        <v>34</v>
      </c>
      <c r="B35" s="17">
        <v>54</v>
      </c>
      <c r="C35" s="5" t="str">
        <f>VLOOKUP($B35,'All Teams'!$N$4:$R$103,2,FALSE)</f>
        <v>Robbie</v>
      </c>
      <c r="D35" s="5" t="str">
        <f>VLOOKUP($B35,'All Teams'!$N$4:$R$103,3,FALSE)</f>
        <v xml:space="preserve"> Thompson</v>
      </c>
      <c r="E35" s="5" t="str">
        <f>VLOOKUP($B35,'All Teams'!$N$4:$R$103,4,FALSE)</f>
        <v>Durham</v>
      </c>
      <c r="F35" s="5" t="str">
        <f>VLOOKUP($B35,'All Teams'!$N$4:$R$103,5,FALSE)</f>
        <v>IB</v>
      </c>
      <c r="G35" s="25"/>
    </row>
    <row r="36" spans="1:7" x14ac:dyDescent="0.25">
      <c r="A36" s="7">
        <f t="shared" si="0"/>
        <v>35</v>
      </c>
      <c r="B36" s="17">
        <v>52</v>
      </c>
      <c r="C36" s="5" t="str">
        <f>VLOOKUP($B36,'All Teams'!$N$4:$R$103,2,FALSE)</f>
        <v xml:space="preserve">Joseph </v>
      </c>
      <c r="D36" s="5" t="str">
        <f>VLOOKUP($B36,'All Teams'!$N$4:$R$103,3,FALSE)</f>
        <v>McCready</v>
      </c>
      <c r="E36" s="5" t="str">
        <f>VLOOKUP($B36,'All Teams'!$N$4:$R$103,4,FALSE)</f>
        <v>Durham</v>
      </c>
      <c r="F36" s="5" t="str">
        <f>VLOOKUP($B36,'All Teams'!$N$4:$R$103,5,FALSE)</f>
        <v>IB</v>
      </c>
      <c r="G36" s="25">
        <v>20.55</v>
      </c>
    </row>
    <row r="37" spans="1:7" x14ac:dyDescent="0.25">
      <c r="A37" s="7">
        <f t="shared" si="0"/>
        <v>36</v>
      </c>
      <c r="B37" s="17">
        <v>92</v>
      </c>
      <c r="C37" s="5" t="str">
        <f>VLOOKUP($B37,'All Teams'!$N$4:$R$103,2,FALSE)</f>
        <v>Mark</v>
      </c>
      <c r="D37" s="5" t="str">
        <f>VLOOKUP($B37,'All Teams'!$N$4:$R$103,3,FALSE)</f>
        <v>Taylor</v>
      </c>
      <c r="E37" s="5" t="str">
        <f>VLOOKUP($B37,'All Teams'!$N$4:$R$103,4,FALSE)</f>
        <v>North Yorkshire</v>
      </c>
      <c r="F37" s="5" t="str">
        <f>VLOOKUP($B37,'All Teams'!$N$4:$R$103,5,FALSE)</f>
        <v>IB</v>
      </c>
      <c r="G37" s="25">
        <v>21</v>
      </c>
    </row>
    <row r="38" spans="1:7" x14ac:dyDescent="0.25">
      <c r="A38" s="7">
        <f t="shared" si="0"/>
        <v>37</v>
      </c>
      <c r="B38" s="17">
        <v>51</v>
      </c>
      <c r="C38" s="5" t="str">
        <f>VLOOKUP($B38,'All Teams'!$N$4:$R$103,2,FALSE)</f>
        <v>Sam</v>
      </c>
      <c r="D38" s="5" t="str">
        <f>VLOOKUP($B38,'All Teams'!$N$4:$R$103,3,FALSE)</f>
        <v xml:space="preserve"> Leeming</v>
      </c>
      <c r="E38" s="5" t="str">
        <f>VLOOKUP($B38,'All Teams'!$N$4:$R$103,4,FALSE)</f>
        <v>Durham</v>
      </c>
      <c r="F38" s="5" t="str">
        <f>VLOOKUP($B38,'All Teams'!$N$4:$R$103,5,FALSE)</f>
        <v>IB</v>
      </c>
      <c r="G38" s="25">
        <v>21.02</v>
      </c>
    </row>
    <row r="39" spans="1:7" x14ac:dyDescent="0.25">
      <c r="A39" s="7">
        <f t="shared" si="0"/>
        <v>38</v>
      </c>
      <c r="B39" s="17">
        <v>72</v>
      </c>
      <c r="C39" s="5" t="str">
        <f>VLOOKUP($B39,'All Teams'!$N$4:$R$103,2,FALSE)</f>
        <v>Bradley</v>
      </c>
      <c r="D39" s="5" t="str">
        <f>VLOOKUP($B39,'All Teams'!$N$4:$R$103,3,FALSE)</f>
        <v>Lowes</v>
      </c>
      <c r="E39" s="5" t="str">
        <f>VLOOKUP($B39,'All Teams'!$N$4:$R$103,4,FALSE)</f>
        <v>Northumberland</v>
      </c>
      <c r="F39" s="5" t="str">
        <f>VLOOKUP($B39,'All Teams'!$N$4:$R$103,5,FALSE)</f>
        <v>IB</v>
      </c>
      <c r="G39" s="25">
        <v>21.03</v>
      </c>
    </row>
    <row r="40" spans="1:7" x14ac:dyDescent="0.25">
      <c r="A40" s="7">
        <f t="shared" si="0"/>
        <v>39</v>
      </c>
      <c r="B40" s="17">
        <v>90</v>
      </c>
      <c r="C40" s="5" t="str">
        <f>VLOOKUP($B40,'All Teams'!$N$4:$R$103,2,FALSE)</f>
        <v>Max</v>
      </c>
      <c r="D40" s="5" t="str">
        <f>VLOOKUP($B40,'All Teams'!$N$4:$R$103,3,FALSE)</f>
        <v>Hamer</v>
      </c>
      <c r="E40" s="5" t="str">
        <f>VLOOKUP($B40,'All Teams'!$N$4:$R$103,4,FALSE)</f>
        <v>North Yorkshire</v>
      </c>
      <c r="F40" s="5" t="str">
        <f>VLOOKUP($B40,'All Teams'!$N$4:$R$103,5,FALSE)</f>
        <v>IB</v>
      </c>
      <c r="G40" s="25">
        <v>21.05</v>
      </c>
    </row>
    <row r="41" spans="1:7" x14ac:dyDescent="0.25">
      <c r="A41" s="7">
        <f t="shared" si="0"/>
        <v>40</v>
      </c>
      <c r="B41" s="17">
        <v>5</v>
      </c>
      <c r="C41" s="5" t="str">
        <f>VLOOKUP($B41,'All Teams'!$N$4:$R$103,2,FALSE)</f>
        <v xml:space="preserve">Charlie </v>
      </c>
      <c r="D41" s="5" t="str">
        <f>VLOOKUP($B41,'All Teams'!$N$4:$R$103,3,FALSE)</f>
        <v>Race</v>
      </c>
      <c r="E41" s="5" t="str">
        <f>VLOOKUP($B41,'All Teams'!$N$4:$R$103,4,FALSE)</f>
        <v>Cleveland</v>
      </c>
      <c r="F41" s="5" t="str">
        <f>VLOOKUP($B41,'All Teams'!$N$4:$R$103,5,FALSE)</f>
        <v>IB</v>
      </c>
      <c r="G41" s="25">
        <v>21.06</v>
      </c>
    </row>
    <row r="42" spans="1:7" x14ac:dyDescent="0.25">
      <c r="A42" s="7">
        <f t="shared" si="0"/>
        <v>41</v>
      </c>
      <c r="B42" s="17">
        <v>73</v>
      </c>
      <c r="C42" s="5" t="str">
        <f>VLOOKUP($B42,'All Teams'!$N$4:$R$103,2,FALSE)</f>
        <v>Alister</v>
      </c>
      <c r="D42" s="5" t="str">
        <f>VLOOKUP($B42,'All Teams'!$N$4:$R$103,3,FALSE)</f>
        <v>Maxwell-Gray</v>
      </c>
      <c r="E42" s="5" t="str">
        <f>VLOOKUP($B42,'All Teams'!$N$4:$R$103,4,FALSE)</f>
        <v>Northumberland</v>
      </c>
      <c r="F42" s="5" t="str">
        <f>VLOOKUP($B42,'All Teams'!$N$4:$R$103,5,FALSE)</f>
        <v>IB</v>
      </c>
      <c r="G42" s="25">
        <v>21.1</v>
      </c>
    </row>
    <row r="43" spans="1:7" x14ac:dyDescent="0.25">
      <c r="A43" s="7">
        <f t="shared" si="0"/>
        <v>42</v>
      </c>
      <c r="B43" s="17">
        <v>55</v>
      </c>
      <c r="C43" s="5" t="str">
        <f>VLOOKUP($B43,'All Teams'!$N$4:$R$103,2,FALSE)</f>
        <v>Liam</v>
      </c>
      <c r="D43" s="5" t="str">
        <f>VLOOKUP($B43,'All Teams'!$N$4:$R$103,3,FALSE)</f>
        <v xml:space="preserve"> McGrath</v>
      </c>
      <c r="E43" s="5" t="str">
        <f>VLOOKUP($B43,'All Teams'!$N$4:$R$103,4,FALSE)</f>
        <v>Durham</v>
      </c>
      <c r="F43" s="5" t="str">
        <f>VLOOKUP($B43,'All Teams'!$N$4:$R$103,5,FALSE)</f>
        <v>IB</v>
      </c>
      <c r="G43" s="25">
        <v>21.15</v>
      </c>
    </row>
    <row r="44" spans="1:7" x14ac:dyDescent="0.25">
      <c r="A44" s="7">
        <f t="shared" si="0"/>
        <v>43</v>
      </c>
      <c r="B44" s="17">
        <v>11</v>
      </c>
      <c r="C44" s="5" t="str">
        <f>VLOOKUP($B44,'All Teams'!$N$4:$R$103,2,FALSE)</f>
        <v xml:space="preserve">Tom </v>
      </c>
      <c r="D44" s="5" t="str">
        <f>VLOOKUP($B44,'All Teams'!$N$4:$R$103,3,FALSE)</f>
        <v>Harle</v>
      </c>
      <c r="E44" s="5" t="str">
        <f>VLOOKUP($B44,'All Teams'!$N$4:$R$103,4,FALSE)</f>
        <v>Cleveland</v>
      </c>
      <c r="F44" s="5" t="str">
        <f>VLOOKUP($B44,'All Teams'!$N$4:$R$103,5,FALSE)</f>
        <v>IB</v>
      </c>
      <c r="G44" s="25">
        <v>21.16</v>
      </c>
    </row>
    <row r="45" spans="1:7" x14ac:dyDescent="0.25">
      <c r="A45" s="7">
        <f t="shared" si="0"/>
        <v>44</v>
      </c>
      <c r="B45" s="17">
        <v>12</v>
      </c>
      <c r="C45" s="5" t="str">
        <f>VLOOKUP($B45,'All Teams'!$N$4:$R$103,2,FALSE)</f>
        <v>Callum</v>
      </c>
      <c r="D45" s="5" t="str">
        <f>VLOOKUP($B45,'All Teams'!$N$4:$R$103,3,FALSE)</f>
        <v>Martin</v>
      </c>
      <c r="E45" s="5" t="str">
        <f>VLOOKUP($B45,'All Teams'!$N$4:$R$103,4,FALSE)</f>
        <v>Cleveland</v>
      </c>
      <c r="F45" s="5" t="str">
        <f>VLOOKUP($B45,'All Teams'!$N$4:$R$103,5,FALSE)</f>
        <v>IB</v>
      </c>
      <c r="G45" s="25">
        <v>21.19</v>
      </c>
    </row>
    <row r="46" spans="1:7" x14ac:dyDescent="0.25">
      <c r="A46" s="7">
        <f t="shared" si="0"/>
        <v>45</v>
      </c>
      <c r="B46" s="17">
        <v>8</v>
      </c>
      <c r="C46" s="5" t="str">
        <f>VLOOKUP($B46,'All Teams'!$N$4:$R$103,2,FALSE)</f>
        <v>John</v>
      </c>
      <c r="D46" s="5" t="str">
        <f>VLOOKUP($B46,'All Teams'!$N$4:$R$103,3,FALSE)</f>
        <v>Smith</v>
      </c>
      <c r="E46" s="5" t="str">
        <f>VLOOKUP($B46,'All Teams'!$N$4:$R$103,4,FALSE)</f>
        <v>Cleveland</v>
      </c>
      <c r="F46" s="5" t="str">
        <f>VLOOKUP($B46,'All Teams'!$N$4:$R$103,5,FALSE)</f>
        <v>IB</v>
      </c>
      <c r="G46" s="25">
        <v>21.2</v>
      </c>
    </row>
    <row r="47" spans="1:7" x14ac:dyDescent="0.25">
      <c r="A47" s="7">
        <f t="shared" si="0"/>
        <v>46</v>
      </c>
      <c r="B47" s="17">
        <v>10</v>
      </c>
      <c r="C47" s="5" t="str">
        <f>VLOOKUP($B47,'All Teams'!$N$4:$R$103,2,FALSE)</f>
        <v>Lewis</v>
      </c>
      <c r="D47" s="5" t="str">
        <f>VLOOKUP($B47,'All Teams'!$N$4:$R$103,3,FALSE)</f>
        <v>Thompson</v>
      </c>
      <c r="E47" s="5" t="str">
        <f>VLOOKUP($B47,'All Teams'!$N$4:$R$103,4,FALSE)</f>
        <v>Cleveland</v>
      </c>
      <c r="F47" s="5" t="str">
        <f>VLOOKUP($B47,'All Teams'!$N$4:$R$103,5,FALSE)</f>
        <v>IB</v>
      </c>
      <c r="G47" s="25">
        <v>21.22</v>
      </c>
    </row>
    <row r="48" spans="1:7" x14ac:dyDescent="0.25">
      <c r="A48" s="7">
        <f t="shared" si="0"/>
        <v>47</v>
      </c>
      <c r="B48" s="17">
        <v>62</v>
      </c>
      <c r="C48" s="5" t="str">
        <f>VLOOKUP($B48,'All Teams'!$N$4:$R$103,2,FALSE)</f>
        <v>Ryan</v>
      </c>
      <c r="D48" s="5" t="str">
        <f>VLOOKUP($B48,'All Teams'!$N$4:$R$103,3,FALSE)</f>
        <v>Green</v>
      </c>
      <c r="E48" s="5" t="str">
        <f>VLOOKUP($B48,'All Teams'!$N$4:$R$103,4,FALSE)</f>
        <v>Northumberland</v>
      </c>
      <c r="F48" s="5" t="str">
        <f>VLOOKUP($B48,'All Teams'!$N$4:$R$103,5,FALSE)</f>
        <v>IB</v>
      </c>
      <c r="G48" s="25">
        <v>21.24</v>
      </c>
    </row>
    <row r="49" spans="1:7" x14ac:dyDescent="0.25">
      <c r="A49" s="7">
        <f t="shared" si="0"/>
        <v>48</v>
      </c>
      <c r="B49" s="17">
        <v>58</v>
      </c>
      <c r="C49" s="5">
        <f>VLOOKUP($B49,'All Teams'!$N$4:$R$103,2,FALSE)</f>
        <v>0</v>
      </c>
      <c r="D49" s="5">
        <f>VLOOKUP($B49,'All Teams'!$N$4:$R$103,3,FALSE)</f>
        <v>0</v>
      </c>
      <c r="E49" s="5" t="str">
        <f>VLOOKUP($B49,'All Teams'!$N$4:$R$103,4,FALSE)</f>
        <v>Durham</v>
      </c>
      <c r="F49" s="5" t="str">
        <f>VLOOKUP($B49,'All Teams'!$N$4:$R$103,5,FALSE)</f>
        <v>IB</v>
      </c>
      <c r="G49" s="25">
        <v>21.35</v>
      </c>
    </row>
    <row r="50" spans="1:7" x14ac:dyDescent="0.25">
      <c r="A50" s="7">
        <f t="shared" si="0"/>
        <v>49</v>
      </c>
      <c r="B50" s="17">
        <v>6</v>
      </c>
      <c r="C50" s="5" t="str">
        <f>VLOOKUP($B50,'All Teams'!$N$4:$R$103,2,FALSE)</f>
        <v>Thomas</v>
      </c>
      <c r="D50" s="5" t="str">
        <f>VLOOKUP($B50,'All Teams'!$N$4:$R$103,3,FALSE)</f>
        <v>Harker</v>
      </c>
      <c r="E50" s="5" t="str">
        <f>VLOOKUP($B50,'All Teams'!$N$4:$R$103,4,FALSE)</f>
        <v>Cleveland</v>
      </c>
      <c r="F50" s="5" t="str">
        <f>VLOOKUP($B50,'All Teams'!$N$4:$R$103,5,FALSE)</f>
        <v>IB</v>
      </c>
      <c r="G50" s="25">
        <v>21.44</v>
      </c>
    </row>
    <row r="51" spans="1:7" x14ac:dyDescent="0.25">
      <c r="A51" s="7">
        <f t="shared" si="0"/>
        <v>50</v>
      </c>
      <c r="B51" s="17">
        <v>53</v>
      </c>
      <c r="C51" s="5" t="str">
        <f>VLOOKUP($B51,'All Teams'!$N$4:$R$103,2,FALSE)</f>
        <v>Joseph</v>
      </c>
      <c r="D51" s="5" t="str">
        <f>VLOOKUP($B51,'All Teams'!$N$4:$R$103,3,FALSE)</f>
        <v xml:space="preserve"> O'Hara</v>
      </c>
      <c r="E51" s="5" t="str">
        <f>VLOOKUP($B51,'All Teams'!$N$4:$R$103,4,FALSE)</f>
        <v>Durham</v>
      </c>
      <c r="F51" s="5" t="str">
        <f>VLOOKUP($B51,'All Teams'!$N$4:$R$103,5,FALSE)</f>
        <v>IB</v>
      </c>
      <c r="G51" s="25">
        <v>21.49</v>
      </c>
    </row>
    <row r="52" spans="1:7" x14ac:dyDescent="0.25">
      <c r="A52" s="7">
        <f t="shared" si="0"/>
        <v>51</v>
      </c>
      <c r="B52" s="17">
        <v>57</v>
      </c>
      <c r="C52" s="5" t="str">
        <f>VLOOKUP($B52,'All Teams'!$N$4:$R$103,2,FALSE)</f>
        <v>Jonathan</v>
      </c>
      <c r="D52" s="5" t="str">
        <f>VLOOKUP($B52,'All Teams'!$N$4:$R$103,3,FALSE)</f>
        <v xml:space="preserve"> Abbott</v>
      </c>
      <c r="E52" s="5" t="str">
        <f>VLOOKUP($B52,'All Teams'!$N$4:$R$103,4,FALSE)</f>
        <v>Durham</v>
      </c>
      <c r="F52" s="5" t="str">
        <f>VLOOKUP($B52,'All Teams'!$N$4:$R$103,5,FALSE)</f>
        <v>IB</v>
      </c>
      <c r="G52" s="25">
        <v>22.01</v>
      </c>
    </row>
    <row r="53" spans="1:7" x14ac:dyDescent="0.25">
      <c r="A53" s="7">
        <f t="shared" si="0"/>
        <v>52</v>
      </c>
      <c r="B53" s="17">
        <v>16</v>
      </c>
      <c r="C53" s="5" t="str">
        <f>VLOOKUP($B53,'All Teams'!$N$4:$R$103,2,FALSE)</f>
        <v>Josh</v>
      </c>
      <c r="D53" s="5" t="str">
        <f>VLOOKUP($B53,'All Teams'!$N$4:$R$103,3,FALSE)</f>
        <v>Macmillan</v>
      </c>
      <c r="E53" s="5" t="str">
        <f>VLOOKUP($B53,'All Teams'!$N$4:$R$103,4,FALSE)</f>
        <v>Cleveland</v>
      </c>
      <c r="F53" s="5" t="str">
        <f>VLOOKUP($B53,'All Teams'!$N$4:$R$103,5,FALSE)</f>
        <v>IB</v>
      </c>
      <c r="G53" s="25">
        <v>22.12</v>
      </c>
    </row>
    <row r="54" spans="1:7" x14ac:dyDescent="0.25">
      <c r="A54" s="7">
        <f t="shared" si="0"/>
        <v>53</v>
      </c>
      <c r="B54" s="17">
        <v>13</v>
      </c>
      <c r="C54" s="5" t="str">
        <f>VLOOKUP($B54,'All Teams'!$N$4:$R$103,2,FALSE)</f>
        <v xml:space="preserve">Jamie </v>
      </c>
      <c r="D54" s="5" t="str">
        <f>VLOOKUP($B54,'All Teams'!$N$4:$R$103,3,FALSE)</f>
        <v>Briggs</v>
      </c>
      <c r="E54" s="5" t="str">
        <f>VLOOKUP($B54,'All Teams'!$N$4:$R$103,4,FALSE)</f>
        <v>Cleveland</v>
      </c>
      <c r="F54" s="5" t="str">
        <f>VLOOKUP($B54,'All Teams'!$N$4:$R$103,5,FALSE)</f>
        <v>IB</v>
      </c>
      <c r="G54" s="25">
        <v>22.36</v>
      </c>
    </row>
  </sheetData>
  <sheetProtection selectLockedCells="1"/>
  <conditionalFormatting sqref="J8:J12">
    <cfRule type="cellIs" dxfId="10" priority="1" operator="equal">
      <formula>SMALL($J$8:$J$12,3)</formula>
    </cfRule>
    <cfRule type="cellIs" dxfId="9" priority="2" operator="equal">
      <formula>SMALL($J$8:$J$12,2)</formula>
    </cfRule>
    <cfRule type="cellIs" dxfId="8" priority="3" operator="equal">
      <formula>SMALL($J$8:$J$12,1)</formula>
    </cfRule>
  </conditionalFormatting>
  <pageMargins left="0.7" right="0.7" top="0.75" bottom="0.75" header="0.3" footer="0.3"/>
  <pageSetup paperSize="9" scale="8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4"/>
  <sheetViews>
    <sheetView showGridLines="0" workbookViewId="0">
      <pane ySplit="1" topLeftCell="A2" activePane="bottomLeft" state="frozen"/>
      <selection pane="bottomLeft" activeCell="L43" sqref="L43"/>
    </sheetView>
  </sheetViews>
  <sheetFormatPr defaultRowHeight="15" x14ac:dyDescent="0.25"/>
  <cols>
    <col min="1" max="1" width="8.28515625" style="13" bestFit="1" customWidth="1"/>
    <col min="2" max="2" width="8.28515625" bestFit="1" customWidth="1"/>
    <col min="3" max="3" width="9.85546875" customWidth="1"/>
    <col min="4" max="4" width="8.85546875" customWidth="1"/>
    <col min="5" max="5" width="15" bestFit="1" customWidth="1"/>
    <col min="6" max="6" width="10.42578125" bestFit="1" customWidth="1"/>
    <col min="7" max="7" width="9.42578125" customWidth="1"/>
    <col min="9" max="9" width="21.140625" bestFit="1" customWidth="1"/>
    <col min="10" max="10" width="8.140625" bestFit="1" customWidth="1"/>
  </cols>
  <sheetData>
    <row r="1" spans="1:11" s="13" customFormat="1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  <c r="H1" s="12"/>
      <c r="I1" s="12"/>
      <c r="J1" s="12"/>
      <c r="K1" s="12"/>
    </row>
    <row r="2" spans="1:11" x14ac:dyDescent="0.25">
      <c r="A2" s="7">
        <v>1</v>
      </c>
      <c r="B2" s="17">
        <v>81</v>
      </c>
      <c r="C2" s="5" t="str">
        <f>VLOOKUP($B2,'All Teams'!$AL$4:$AP$103,2,FALSE)</f>
        <v>Christiana</v>
      </c>
      <c r="D2" s="5" t="str">
        <f>VLOOKUP($B2,'All Teams'!$AL$4:$AP$103,3,FALSE)</f>
        <v>Pain</v>
      </c>
      <c r="E2" s="5" t="str">
        <f>VLOOKUP($B2,'All Teams'!$AL$4:$AP$103,4,FALSE)</f>
        <v>North Yorkshire</v>
      </c>
      <c r="F2" s="5" t="str">
        <f>VLOOKUP($B2,'All Teams'!$AL$4:$AP$103,5,FALSE)</f>
        <v>IG</v>
      </c>
      <c r="G2" s="25">
        <v>17.579999999999998</v>
      </c>
      <c r="H2" s="4"/>
      <c r="I2" s="4"/>
      <c r="J2" s="4"/>
      <c r="K2" s="4"/>
    </row>
    <row r="3" spans="1:11" x14ac:dyDescent="0.25">
      <c r="A3" s="7">
        <f>A2+1</f>
        <v>2</v>
      </c>
      <c r="B3" s="17">
        <v>82</v>
      </c>
      <c r="C3" s="5" t="str">
        <f>VLOOKUP($B3,'All Teams'!$AL$4:$AP$103,2,FALSE)</f>
        <v>Mia</v>
      </c>
      <c r="D3" s="5" t="str">
        <f>VLOOKUP($B3,'All Teams'!$AL$4:$AP$103,3,FALSE)</f>
        <v>Moore</v>
      </c>
      <c r="E3" s="5" t="str">
        <f>VLOOKUP($B3,'All Teams'!$AL$4:$AP$103,4,FALSE)</f>
        <v>North Yorkshire</v>
      </c>
      <c r="F3" s="5" t="str">
        <f>VLOOKUP($B3,'All Teams'!$AL$4:$AP$103,5,FALSE)</f>
        <v>IG</v>
      </c>
      <c r="G3" s="25">
        <v>18.09</v>
      </c>
      <c r="H3" s="4"/>
      <c r="I3" s="4"/>
      <c r="J3" s="4"/>
      <c r="K3" s="4"/>
    </row>
    <row r="4" spans="1:11" x14ac:dyDescent="0.25">
      <c r="A4" s="7">
        <f t="shared" ref="A4:A54" si="0">A3+1</f>
        <v>3</v>
      </c>
      <c r="B4" s="17">
        <v>42</v>
      </c>
      <c r="C4" s="5" t="str">
        <f>VLOOKUP($B4,'All Teams'!$AL$4:$AP$103,2,FALSE)</f>
        <v xml:space="preserve">Sophie </v>
      </c>
      <c r="D4" s="5" t="str">
        <f>VLOOKUP($B4,'All Teams'!$AL$4:$AP$103,3,FALSE)</f>
        <v>Montgomery</v>
      </c>
      <c r="E4" s="5" t="str">
        <f>VLOOKUP($B4,'All Teams'!$AL$4:$AP$103,4,FALSE)</f>
        <v>Durham</v>
      </c>
      <c r="F4" s="5" t="str">
        <f>VLOOKUP($B4,'All Teams'!$AL$4:$AP$103,5,FALSE)</f>
        <v>IG</v>
      </c>
      <c r="G4" s="25">
        <v>18.190000000000001</v>
      </c>
      <c r="H4" s="4"/>
      <c r="I4" s="4"/>
      <c r="J4" s="4"/>
      <c r="K4" s="4"/>
    </row>
    <row r="5" spans="1:11" ht="15.75" thickBot="1" x14ac:dyDescent="0.3">
      <c r="A5" s="7">
        <f t="shared" si="0"/>
        <v>4</v>
      </c>
      <c r="B5" s="17">
        <v>41</v>
      </c>
      <c r="C5" s="5" t="str">
        <f>VLOOKUP($B5,'All Teams'!$AL$4:$AP$103,2,FALSE)</f>
        <v>Sophie</v>
      </c>
      <c r="D5" s="5" t="str">
        <f>VLOOKUP($B5,'All Teams'!$AL$4:$AP$103,3,FALSE)</f>
        <v xml:space="preserve"> Burnett</v>
      </c>
      <c r="E5" s="5" t="str">
        <f>VLOOKUP($B5,'All Teams'!$AL$4:$AP$103,4,FALSE)</f>
        <v>Durham</v>
      </c>
      <c r="F5" s="5" t="str">
        <f>VLOOKUP($B5,'All Teams'!$AL$4:$AP$103,5,FALSE)</f>
        <v>IG</v>
      </c>
      <c r="G5" s="25">
        <v>18.239999999999998</v>
      </c>
      <c r="H5" s="4"/>
      <c r="I5" s="4"/>
      <c r="J5" s="4"/>
      <c r="K5" s="4"/>
    </row>
    <row r="6" spans="1:11" ht="22.5" thickTop="1" thickBot="1" x14ac:dyDescent="0.4">
      <c r="A6" s="7">
        <f t="shared" si="0"/>
        <v>5</v>
      </c>
      <c r="B6" s="17">
        <v>61</v>
      </c>
      <c r="C6" s="5" t="str">
        <f>VLOOKUP($B6,'All Teams'!$AL$4:$AP$103,2,FALSE)</f>
        <v>Rosie</v>
      </c>
      <c r="D6" s="5" t="str">
        <f>VLOOKUP($B6,'All Teams'!$AL$4:$AP$103,3,FALSE)</f>
        <v>Murton</v>
      </c>
      <c r="E6" s="5" t="str">
        <f>VLOOKUP($B6,'All Teams'!$AL$4:$AP$103,4,FALSE)</f>
        <v>Northumberland</v>
      </c>
      <c r="F6" s="5" t="str">
        <f>VLOOKUP($B6,'All Teams'!$AL$4:$AP$103,5,FALSE)</f>
        <v>IG</v>
      </c>
      <c r="G6" s="25">
        <v>18.29</v>
      </c>
      <c r="H6" s="4"/>
      <c r="I6" s="8" t="s">
        <v>21</v>
      </c>
      <c r="J6" s="8"/>
      <c r="K6" s="4"/>
    </row>
    <row r="7" spans="1:11" ht="22.5" thickTop="1" thickBot="1" x14ac:dyDescent="0.4">
      <c r="A7" s="7">
        <f t="shared" si="0"/>
        <v>6</v>
      </c>
      <c r="B7" s="17">
        <v>2</v>
      </c>
      <c r="C7" s="5" t="str">
        <f>VLOOKUP($B7,'All Teams'!$AL$4:$AP$103,2,FALSE)</f>
        <v>Emma</v>
      </c>
      <c r="D7" s="5" t="str">
        <f>VLOOKUP($B7,'All Teams'!$AL$4:$AP$103,3,FALSE)</f>
        <v>Wortley</v>
      </c>
      <c r="E7" s="5" t="str">
        <f>VLOOKUP($B7,'All Teams'!$AL$4:$AP$103,4,FALSE)</f>
        <v>Cleveland</v>
      </c>
      <c r="F7" s="5" t="str">
        <f>VLOOKUP($B7,'All Teams'!$AL$4:$AP$103,5,FALSE)</f>
        <v>IG</v>
      </c>
      <c r="G7" s="25">
        <v>18.399999999999999</v>
      </c>
      <c r="H7" s="4"/>
      <c r="I7" s="8" t="s">
        <v>6</v>
      </c>
      <c r="J7" s="8" t="s">
        <v>22</v>
      </c>
      <c r="K7" s="4"/>
    </row>
    <row r="8" spans="1:11" ht="20.25" thickTop="1" thickBot="1" x14ac:dyDescent="0.35">
      <c r="A8" s="7">
        <f t="shared" si="0"/>
        <v>7</v>
      </c>
      <c r="B8" s="17">
        <v>83</v>
      </c>
      <c r="C8" s="5" t="str">
        <f>VLOOKUP($B8,'All Teams'!$AL$4:$AP$103,2,FALSE)</f>
        <v>Molly</v>
      </c>
      <c r="D8" s="5" t="str">
        <f>VLOOKUP($B8,'All Teams'!$AL$4:$AP$103,3,FALSE)</f>
        <v>Webster</v>
      </c>
      <c r="E8" s="5" t="str">
        <f>VLOOKUP($B8,'All Teams'!$AL$4:$AP$103,4,FALSE)</f>
        <v>North Yorkshire</v>
      </c>
      <c r="F8" s="5" t="str">
        <f>VLOOKUP($B8,'All Teams'!$AL$4:$AP$103,5,FALSE)</f>
        <v>IG</v>
      </c>
      <c r="G8" s="25">
        <v>18.47</v>
      </c>
      <c r="H8" s="4"/>
      <c r="I8" s="9" t="s">
        <v>4</v>
      </c>
      <c r="J8" s="10">
        <f t="array" ref="J8">SUM(IF($E$2:$E$54="Cleveland",IF(ROW($E$2:$E$54)&lt;=SMALL(IF($E$2:$E$54="Cleveland",ROW($E$2:$E$54)),6),$A$2:$A$54)))</f>
        <v>166</v>
      </c>
      <c r="K8" s="4"/>
    </row>
    <row r="9" spans="1:11" ht="20.25" thickTop="1" thickBot="1" x14ac:dyDescent="0.35">
      <c r="A9" s="7">
        <f t="shared" si="0"/>
        <v>8</v>
      </c>
      <c r="B9" s="17">
        <v>67</v>
      </c>
      <c r="C9" s="5" t="str">
        <f>VLOOKUP($B9,'All Teams'!$AL$4:$AP$103,2,FALSE)</f>
        <v>Florence</v>
      </c>
      <c r="D9" s="5" t="str">
        <f>VLOOKUP($B9,'All Teams'!$AL$4:$AP$103,3,FALSE)</f>
        <v>McPate</v>
      </c>
      <c r="E9" s="5" t="str">
        <f>VLOOKUP($B9,'All Teams'!$AL$4:$AP$103,4,FALSE)</f>
        <v>Northumberland</v>
      </c>
      <c r="F9" s="5" t="str">
        <f>VLOOKUP($B9,'All Teams'!$AL$4:$AP$103,5,FALSE)</f>
        <v>IG</v>
      </c>
      <c r="G9" s="25">
        <v>18.48</v>
      </c>
      <c r="H9" s="4"/>
      <c r="I9" s="9" t="s">
        <v>5</v>
      </c>
      <c r="J9" s="10">
        <f t="array" ref="J9">SUM(IF($E$2:$E$54="Cumbria",IF(ROW($E$2:$E$54)&lt;=SMALL(IF($E$2:$E$54="Cumbria",ROW($E$2:$E$54)),6),$A$2:$A$54)))</f>
        <v>0</v>
      </c>
      <c r="K9" s="4"/>
    </row>
    <row r="10" spans="1:11" ht="20.25" thickTop="1" thickBot="1" x14ac:dyDescent="0.35">
      <c r="A10" s="7">
        <f t="shared" si="0"/>
        <v>9</v>
      </c>
      <c r="B10" s="17">
        <v>62</v>
      </c>
      <c r="C10" s="5" t="str">
        <f>VLOOKUP($B10,'All Teams'!$AL$4:$AP$103,2,FALSE)</f>
        <v>Charlie</v>
      </c>
      <c r="D10" s="5" t="str">
        <f>VLOOKUP($B10,'All Teams'!$AL$4:$AP$103,3,FALSE)</f>
        <v>Hedley</v>
      </c>
      <c r="E10" s="5" t="str">
        <f>VLOOKUP($B10,'All Teams'!$AL$4:$AP$103,4,FALSE)</f>
        <v>Northumberland</v>
      </c>
      <c r="F10" s="5" t="str">
        <f>VLOOKUP($B10,'All Teams'!$AL$4:$AP$103,5,FALSE)</f>
        <v>IG</v>
      </c>
      <c r="G10" s="25">
        <v>18.52</v>
      </c>
      <c r="H10" s="4"/>
      <c r="I10" s="9" t="s">
        <v>2</v>
      </c>
      <c r="J10" s="10">
        <f t="array" ref="J10">SUM(IF($E$2:$E$54="Durham",IF(ROW($E$2:$E$54)&lt;=SMALL(IF($E$2:$E$54="Durham",ROW($E$2:$E$54)),6),$A$2:$A$54)))</f>
        <v>69</v>
      </c>
      <c r="K10" s="4"/>
    </row>
    <row r="11" spans="1:11" ht="20.25" thickTop="1" thickBot="1" x14ac:dyDescent="0.35">
      <c r="A11" s="7">
        <f t="shared" si="0"/>
        <v>10</v>
      </c>
      <c r="B11" s="17">
        <v>65</v>
      </c>
      <c r="C11" s="5" t="str">
        <f>VLOOKUP($B11,'All Teams'!$AL$4:$AP$103,2,FALSE)</f>
        <v>Cecily</v>
      </c>
      <c r="D11" s="5" t="str">
        <f>VLOOKUP($B11,'All Teams'!$AL$4:$AP$103,3,FALSE)</f>
        <v>Browne</v>
      </c>
      <c r="E11" s="5" t="str">
        <f>VLOOKUP($B11,'All Teams'!$AL$4:$AP$103,4,FALSE)</f>
        <v>Northumberland</v>
      </c>
      <c r="F11" s="5" t="str">
        <f>VLOOKUP($B11,'All Teams'!$AL$4:$AP$103,5,FALSE)</f>
        <v>IG</v>
      </c>
      <c r="G11" s="25">
        <v>18.55</v>
      </c>
      <c r="H11" s="4"/>
      <c r="I11" s="9" t="s">
        <v>3</v>
      </c>
      <c r="J11" s="10">
        <f t="array" ref="J11">SUM(IF($E$2:$E$54="Northumberland",IF(ROW($E$2:$E$54)&lt;=SMALL(IF($E$2:$E$54="Northumberland",ROW($E$2:$E$54)),6),$A$2:$A$54)))</f>
        <v>60</v>
      </c>
      <c r="K11" s="4"/>
    </row>
    <row r="12" spans="1:11" ht="20.25" thickTop="1" thickBot="1" x14ac:dyDescent="0.35">
      <c r="A12" s="7">
        <f t="shared" si="0"/>
        <v>11</v>
      </c>
      <c r="B12" s="17">
        <v>85</v>
      </c>
      <c r="C12" s="5" t="str">
        <f>VLOOKUP($B12,'All Teams'!$AL$4:$AP$103,2,FALSE)</f>
        <v>Millie</v>
      </c>
      <c r="D12" s="5" t="str">
        <f>VLOOKUP($B12,'All Teams'!$AL$4:$AP$103,3,FALSE)</f>
        <v>Howard</v>
      </c>
      <c r="E12" s="5" t="str">
        <f>VLOOKUP($B12,'All Teams'!$AL$4:$AP$103,4,FALSE)</f>
        <v>North Yorkshire</v>
      </c>
      <c r="F12" s="5" t="str">
        <f>VLOOKUP($B12,'All Teams'!$AL$4:$AP$103,5,FALSE)</f>
        <v>IG</v>
      </c>
      <c r="G12" s="25">
        <v>18.57</v>
      </c>
      <c r="H12" s="4"/>
      <c r="I12" s="9" t="s">
        <v>23</v>
      </c>
      <c r="J12" s="10">
        <f t="array" ref="J12">SUM(IF($E$2:$E$54="North Yorkshire",IF(ROW($E$2:$E$54)&lt;=SMALL(IF($E$2:$E$54="North Yorkshire",ROW($E$2:$E$54)),6),$A$2:$A$54)))</f>
        <v>57</v>
      </c>
      <c r="K12" s="4"/>
    </row>
    <row r="13" spans="1:11" ht="15.75" thickTop="1" x14ac:dyDescent="0.25">
      <c r="A13" s="7">
        <f t="shared" si="0"/>
        <v>12</v>
      </c>
      <c r="B13" s="17">
        <v>43</v>
      </c>
      <c r="C13" s="5" t="str">
        <f>VLOOKUP($B13,'All Teams'!$AL$4:$AP$103,2,FALSE)</f>
        <v>Eleanor</v>
      </c>
      <c r="D13" s="5" t="str">
        <f>VLOOKUP($B13,'All Teams'!$AL$4:$AP$103,3,FALSE)</f>
        <v xml:space="preserve"> Daglish</v>
      </c>
      <c r="E13" s="5" t="str">
        <f>VLOOKUP($B13,'All Teams'!$AL$4:$AP$103,4,FALSE)</f>
        <v>Durham</v>
      </c>
      <c r="F13" s="5" t="str">
        <f>VLOOKUP($B13,'All Teams'!$AL$4:$AP$103,5,FALSE)</f>
        <v>IG</v>
      </c>
      <c r="G13" s="25">
        <v>18.579999999999998</v>
      </c>
      <c r="H13" s="4"/>
      <c r="I13" s="4"/>
      <c r="J13" s="4"/>
      <c r="K13" s="4"/>
    </row>
    <row r="14" spans="1:11" x14ac:dyDescent="0.25">
      <c r="A14" s="7">
        <f t="shared" si="0"/>
        <v>13</v>
      </c>
      <c r="B14" s="17">
        <v>66</v>
      </c>
      <c r="C14" s="5" t="str">
        <f>VLOOKUP($B14,'All Teams'!$AL$4:$AP$103,2,FALSE)</f>
        <v>Georgia</v>
      </c>
      <c r="D14" s="5" t="str">
        <f>VLOOKUP($B14,'All Teams'!$AL$4:$AP$103,3,FALSE)</f>
        <v>Darwent</v>
      </c>
      <c r="E14" s="5" t="str">
        <f>VLOOKUP($B14,'All Teams'!$AL$4:$AP$103,4,FALSE)</f>
        <v>Northumberland</v>
      </c>
      <c r="F14" s="5" t="str">
        <f>VLOOKUP($B14,'All Teams'!$AL$4:$AP$103,5,FALSE)</f>
        <v>IG</v>
      </c>
      <c r="G14" s="25"/>
      <c r="H14" s="4"/>
      <c r="I14" s="4"/>
      <c r="J14" s="4"/>
      <c r="K14" s="4"/>
    </row>
    <row r="15" spans="1:11" x14ac:dyDescent="0.25">
      <c r="A15" s="7">
        <f t="shared" si="0"/>
        <v>14</v>
      </c>
      <c r="B15" s="17">
        <v>44</v>
      </c>
      <c r="C15" s="5" t="str">
        <f>VLOOKUP($B15,'All Teams'!$AL$4:$AP$103,2,FALSE)</f>
        <v>Danielle</v>
      </c>
      <c r="D15" s="5" t="str">
        <f>VLOOKUP($B15,'All Teams'!$AL$4:$AP$103,3,FALSE)</f>
        <v xml:space="preserve"> Elliott</v>
      </c>
      <c r="E15" s="5" t="str">
        <f>VLOOKUP($B15,'All Teams'!$AL$4:$AP$103,4,FALSE)</f>
        <v>Durham</v>
      </c>
      <c r="F15" s="5" t="str">
        <f>VLOOKUP($B15,'All Teams'!$AL$4:$AP$103,5,FALSE)</f>
        <v>IG</v>
      </c>
      <c r="G15" s="25">
        <v>19.05</v>
      </c>
      <c r="H15" s="4"/>
      <c r="I15" s="4"/>
      <c r="J15" s="4"/>
      <c r="K15" s="4"/>
    </row>
    <row r="16" spans="1:11" x14ac:dyDescent="0.25">
      <c r="A16" s="7">
        <f t="shared" si="0"/>
        <v>15</v>
      </c>
      <c r="B16" s="17">
        <v>63</v>
      </c>
      <c r="C16" s="5" t="str">
        <f>VLOOKUP($B16,'All Teams'!$AL$4:$AP$103,2,FALSE)</f>
        <v>Robyn</v>
      </c>
      <c r="D16" s="5" t="str">
        <f>VLOOKUP($B16,'All Teams'!$AL$4:$AP$103,3,FALSE)</f>
        <v>Waugh</v>
      </c>
      <c r="E16" s="5" t="str">
        <f>VLOOKUP($B16,'All Teams'!$AL$4:$AP$103,4,FALSE)</f>
        <v>Northumberland</v>
      </c>
      <c r="F16" s="5" t="str">
        <f>VLOOKUP($B16,'All Teams'!$AL$4:$AP$103,5,FALSE)</f>
        <v>IG</v>
      </c>
      <c r="G16" s="25">
        <v>19.07</v>
      </c>
      <c r="H16" s="4"/>
      <c r="I16" s="4"/>
      <c r="J16" s="4"/>
      <c r="K16" s="4"/>
    </row>
    <row r="17" spans="1:11" x14ac:dyDescent="0.25">
      <c r="A17" s="7">
        <f t="shared" si="0"/>
        <v>16</v>
      </c>
      <c r="B17" s="17">
        <v>84</v>
      </c>
      <c r="C17" s="5" t="str">
        <f>VLOOKUP($B17,'All Teams'!$AL$4:$AP$103,2,FALSE)</f>
        <v>Jess</v>
      </c>
      <c r="D17" s="5" t="str">
        <f>VLOOKUP($B17,'All Teams'!$AL$4:$AP$103,3,FALSE)</f>
        <v>Isaacs</v>
      </c>
      <c r="E17" s="5" t="str">
        <f>VLOOKUP($B17,'All Teams'!$AL$4:$AP$103,4,FALSE)</f>
        <v>North Yorkshire</v>
      </c>
      <c r="F17" s="5" t="str">
        <f>VLOOKUP($B17,'All Teams'!$AL$4:$AP$103,5,FALSE)</f>
        <v>IG</v>
      </c>
      <c r="G17" s="25">
        <v>19.09</v>
      </c>
      <c r="H17" s="4"/>
      <c r="I17" s="4"/>
      <c r="J17" s="4"/>
      <c r="K17" s="4"/>
    </row>
    <row r="18" spans="1:11" x14ac:dyDescent="0.25">
      <c r="A18" s="7">
        <f t="shared" si="0"/>
        <v>17</v>
      </c>
      <c r="B18" s="17">
        <v>57</v>
      </c>
      <c r="C18" s="5" t="str">
        <f>VLOOKUP($B18,'All Teams'!$AL$4:$AP$103,2,FALSE)</f>
        <v xml:space="preserve">Bethan </v>
      </c>
      <c r="D18" s="5" t="str">
        <f>VLOOKUP($B18,'All Teams'!$AL$4:$AP$103,3,FALSE)</f>
        <v>Thomas</v>
      </c>
      <c r="E18" s="5" t="str">
        <f>VLOOKUP($B18,'All Teams'!$AL$4:$AP$103,4,FALSE)</f>
        <v>Durham</v>
      </c>
      <c r="F18" s="5" t="str">
        <f>VLOOKUP($B18,'All Teams'!$AL$4:$AP$103,5,FALSE)</f>
        <v>IG</v>
      </c>
      <c r="G18" s="25">
        <v>19.239999999999998</v>
      </c>
      <c r="H18" s="4"/>
      <c r="I18" s="4"/>
      <c r="J18" s="4"/>
      <c r="K18" s="4"/>
    </row>
    <row r="19" spans="1:11" x14ac:dyDescent="0.25">
      <c r="A19" s="7">
        <f t="shared" si="0"/>
        <v>18</v>
      </c>
      <c r="B19" s="17">
        <v>68</v>
      </c>
      <c r="C19" s="5" t="str">
        <f>VLOOKUP($B19,'All Teams'!$AL$4:$AP$103,2,FALSE)</f>
        <v>Alison</v>
      </c>
      <c r="D19" s="5" t="str">
        <f>VLOOKUP($B19,'All Teams'!$AL$4:$AP$103,3,FALSE)</f>
        <v>Brown</v>
      </c>
      <c r="E19" s="5" t="str">
        <f>VLOOKUP($B19,'All Teams'!$AL$4:$AP$103,4,FALSE)</f>
        <v>Northumberland</v>
      </c>
      <c r="F19" s="5" t="str">
        <f>VLOOKUP($B19,'All Teams'!$AL$4:$AP$103,5,FALSE)</f>
        <v>IG</v>
      </c>
      <c r="G19" s="25">
        <v>19.25</v>
      </c>
      <c r="H19" s="4"/>
      <c r="I19" s="4"/>
      <c r="J19" s="4"/>
      <c r="K19" s="4"/>
    </row>
    <row r="20" spans="1:11" x14ac:dyDescent="0.25">
      <c r="A20" s="7">
        <f t="shared" si="0"/>
        <v>19</v>
      </c>
      <c r="B20" s="17">
        <v>45</v>
      </c>
      <c r="C20" s="5" t="str">
        <f>VLOOKUP($B20,'All Teams'!$AL$4:$AP$103,2,FALSE)</f>
        <v xml:space="preserve">Anna </v>
      </c>
      <c r="D20" s="5" t="str">
        <f>VLOOKUP($B20,'All Teams'!$AL$4:$AP$103,3,FALSE)</f>
        <v>Fawcett</v>
      </c>
      <c r="E20" s="5" t="str">
        <f>VLOOKUP($B20,'All Teams'!$AL$4:$AP$103,4,FALSE)</f>
        <v>Durham</v>
      </c>
      <c r="F20" s="5" t="str">
        <f>VLOOKUP($B20,'All Teams'!$AL$4:$AP$103,5,FALSE)</f>
        <v>IG</v>
      </c>
      <c r="G20" s="25">
        <v>19.260000000000002</v>
      </c>
      <c r="H20" s="4"/>
      <c r="I20" s="4"/>
      <c r="J20" s="4"/>
      <c r="K20" s="4"/>
    </row>
    <row r="21" spans="1:11" x14ac:dyDescent="0.25">
      <c r="A21" s="7">
        <f t="shared" si="0"/>
        <v>20</v>
      </c>
      <c r="B21" s="17">
        <v>86</v>
      </c>
      <c r="C21" s="5" t="str">
        <f>VLOOKUP($B21,'All Teams'!$AL$4:$AP$103,2,FALSE)</f>
        <v>Clare</v>
      </c>
      <c r="D21" s="5" t="str">
        <f>VLOOKUP($B21,'All Teams'!$AL$4:$AP$103,3,FALSE)</f>
        <v>Jones</v>
      </c>
      <c r="E21" s="5" t="str">
        <f>VLOOKUP($B21,'All Teams'!$AL$4:$AP$103,4,FALSE)</f>
        <v>North Yorkshire</v>
      </c>
      <c r="F21" s="5" t="str">
        <f>VLOOKUP($B21,'All Teams'!$AL$4:$AP$103,5,FALSE)</f>
        <v>IG</v>
      </c>
      <c r="G21" s="25">
        <v>19.309999999999999</v>
      </c>
      <c r="H21" s="4"/>
      <c r="I21" s="4"/>
      <c r="J21" s="4"/>
      <c r="K21" s="4"/>
    </row>
    <row r="22" spans="1:11" x14ac:dyDescent="0.25">
      <c r="A22" s="7">
        <f t="shared" si="0"/>
        <v>21</v>
      </c>
      <c r="B22" s="17">
        <v>71</v>
      </c>
      <c r="C22" s="5" t="str">
        <f>VLOOKUP($B22,'All Teams'!$AL$4:$AP$103,2,FALSE)</f>
        <v>Hannah</v>
      </c>
      <c r="D22" s="5" t="str">
        <f>VLOOKUP($B22,'All Teams'!$AL$4:$AP$103,3,FALSE)</f>
        <v>Sheerin</v>
      </c>
      <c r="E22" s="5" t="str">
        <f>VLOOKUP($B22,'All Teams'!$AL$4:$AP$103,4,FALSE)</f>
        <v>Northumberland</v>
      </c>
      <c r="F22" s="5" t="str">
        <f>VLOOKUP($B22,'All Teams'!$AL$4:$AP$103,5,FALSE)</f>
        <v>IG</v>
      </c>
      <c r="G22" s="25">
        <v>19.420000000000002</v>
      </c>
      <c r="H22" s="4"/>
      <c r="I22" s="4"/>
      <c r="J22" s="4"/>
      <c r="K22" s="4"/>
    </row>
    <row r="23" spans="1:11" x14ac:dyDescent="0.25">
      <c r="A23" s="7">
        <f t="shared" si="0"/>
        <v>22</v>
      </c>
      <c r="B23" s="17">
        <v>64</v>
      </c>
      <c r="C23" s="5" t="str">
        <f>VLOOKUP($B23,'All Teams'!$AL$4:$AP$103,2,FALSE)</f>
        <v>Charlotte</v>
      </c>
      <c r="D23" s="5" t="str">
        <f>VLOOKUP($B23,'All Teams'!$AL$4:$AP$103,3,FALSE)</f>
        <v>Jewell</v>
      </c>
      <c r="E23" s="5" t="str">
        <f>VLOOKUP($B23,'All Teams'!$AL$4:$AP$103,4,FALSE)</f>
        <v>Northumberland</v>
      </c>
      <c r="F23" s="5" t="str">
        <f>VLOOKUP($B23,'All Teams'!$AL$4:$AP$103,5,FALSE)</f>
        <v>IG</v>
      </c>
      <c r="G23" s="25">
        <v>19.43</v>
      </c>
      <c r="H23" s="4"/>
      <c r="I23" s="4"/>
      <c r="J23" s="4"/>
      <c r="K23" s="4"/>
    </row>
    <row r="24" spans="1:11" x14ac:dyDescent="0.25">
      <c r="A24" s="7">
        <f t="shared" si="0"/>
        <v>23</v>
      </c>
      <c r="B24" s="17">
        <v>73</v>
      </c>
      <c r="C24" s="5" t="str">
        <f>VLOOKUP($B24,'All Teams'!$AL$4:$AP$103,2,FALSE)</f>
        <v>Charlotte</v>
      </c>
      <c r="D24" s="5" t="str">
        <f>VLOOKUP($B24,'All Teams'!$AL$4:$AP$103,3,FALSE)</f>
        <v>Fraser</v>
      </c>
      <c r="E24" s="5" t="str">
        <f>VLOOKUP($B24,'All Teams'!$AL$4:$AP$103,4,FALSE)</f>
        <v>Northumberland</v>
      </c>
      <c r="F24" s="5" t="str">
        <f>VLOOKUP($B24,'All Teams'!$AL$4:$AP$103,5,FALSE)</f>
        <v>IG</v>
      </c>
      <c r="G24" s="25">
        <v>19.54</v>
      </c>
      <c r="H24" s="4"/>
      <c r="I24" s="4"/>
      <c r="J24" s="4"/>
      <c r="K24" s="4"/>
    </row>
    <row r="25" spans="1:11" x14ac:dyDescent="0.25">
      <c r="A25" s="7">
        <f t="shared" si="0"/>
        <v>24</v>
      </c>
      <c r="B25" s="17">
        <v>89</v>
      </c>
      <c r="C25" s="5" t="str">
        <f>VLOOKUP($B25,'All Teams'!$AL$4:$AP$103,2,FALSE)</f>
        <v>Rosalie</v>
      </c>
      <c r="D25" s="5" t="str">
        <f>VLOOKUP($B25,'All Teams'!$AL$4:$AP$103,3,FALSE)</f>
        <v>White</v>
      </c>
      <c r="E25" s="5" t="str">
        <f>VLOOKUP($B25,'All Teams'!$AL$4:$AP$103,4,FALSE)</f>
        <v>North Yorkshire</v>
      </c>
      <c r="F25" s="5" t="str">
        <f>VLOOKUP($B25,'All Teams'!$AL$4:$AP$103,5,FALSE)</f>
        <v>IG</v>
      </c>
      <c r="G25" s="25">
        <v>19.55</v>
      </c>
      <c r="H25" s="4"/>
      <c r="I25" s="4"/>
      <c r="J25" s="4"/>
      <c r="K25" s="4"/>
    </row>
    <row r="26" spans="1:11" x14ac:dyDescent="0.25">
      <c r="A26" s="7">
        <f t="shared" si="0"/>
        <v>25</v>
      </c>
      <c r="B26" s="17">
        <v>4</v>
      </c>
      <c r="C26" s="5" t="str">
        <f>VLOOKUP($B26,'All Teams'!$AL$4:$AP$103,2,FALSE)</f>
        <v>Gemma</v>
      </c>
      <c r="D26" s="5" t="str">
        <f>VLOOKUP($B26,'All Teams'!$AL$4:$AP$103,3,FALSE)</f>
        <v>Clark</v>
      </c>
      <c r="E26" s="5" t="str">
        <f>VLOOKUP($B26,'All Teams'!$AL$4:$AP$103,4,FALSE)</f>
        <v>Cleveland</v>
      </c>
      <c r="F26" s="5" t="str">
        <f>VLOOKUP($B26,'All Teams'!$AL$4:$AP$103,5,FALSE)</f>
        <v>IG</v>
      </c>
      <c r="G26" s="25"/>
      <c r="H26" s="4"/>
      <c r="I26" s="4"/>
      <c r="J26" s="4"/>
      <c r="K26" s="4"/>
    </row>
    <row r="27" spans="1:11" x14ac:dyDescent="0.25">
      <c r="A27" s="7">
        <f t="shared" si="0"/>
        <v>26</v>
      </c>
      <c r="B27" s="17">
        <v>3</v>
      </c>
      <c r="C27" s="5" t="str">
        <f>VLOOKUP($B27,'All Teams'!$AL$4:$AP$103,2,FALSE)</f>
        <v>Grace</v>
      </c>
      <c r="D27" s="5" t="str">
        <f>VLOOKUP($B27,'All Teams'!$AL$4:$AP$103,3,FALSE)</f>
        <v>Cuff</v>
      </c>
      <c r="E27" s="5" t="str">
        <f>VLOOKUP($B27,'All Teams'!$AL$4:$AP$103,4,FALSE)</f>
        <v>Cleveland</v>
      </c>
      <c r="F27" s="5" t="str">
        <f>VLOOKUP($B27,'All Teams'!$AL$4:$AP$103,5,FALSE)</f>
        <v>IG</v>
      </c>
      <c r="G27" s="25">
        <v>20.07</v>
      </c>
      <c r="H27" s="4"/>
      <c r="I27" s="4"/>
      <c r="J27" s="4"/>
      <c r="K27" s="4"/>
    </row>
    <row r="28" spans="1:11" x14ac:dyDescent="0.25">
      <c r="A28" s="7">
        <f t="shared" si="0"/>
        <v>27</v>
      </c>
      <c r="B28" s="17">
        <v>46</v>
      </c>
      <c r="C28" s="5" t="str">
        <f>VLOOKUP($B28,'All Teams'!$AL$4:$AP$103,2,FALSE)</f>
        <v>Rachel</v>
      </c>
      <c r="D28" s="5" t="str">
        <f>VLOOKUP($B28,'All Teams'!$AL$4:$AP$103,3,FALSE)</f>
        <v xml:space="preserve"> Bourne</v>
      </c>
      <c r="E28" s="5" t="str">
        <f>VLOOKUP($B28,'All Teams'!$AL$4:$AP$103,4,FALSE)</f>
        <v>Durham</v>
      </c>
      <c r="F28" s="5" t="str">
        <f>VLOOKUP($B28,'All Teams'!$AL$4:$AP$103,5,FALSE)</f>
        <v>IG</v>
      </c>
      <c r="G28" s="25">
        <v>20.079999999999998</v>
      </c>
      <c r="H28" s="4"/>
      <c r="I28" s="4"/>
      <c r="J28" s="4"/>
      <c r="K28" s="4"/>
    </row>
    <row r="29" spans="1:11" x14ac:dyDescent="0.25">
      <c r="A29" s="7">
        <f t="shared" si="0"/>
        <v>28</v>
      </c>
      <c r="B29" s="17">
        <v>48</v>
      </c>
      <c r="C29" s="5" t="str">
        <f>VLOOKUP($B29,'All Teams'!$AL$4:$AP$103,2,FALSE)</f>
        <v>Meriel</v>
      </c>
      <c r="D29" s="5" t="str">
        <f>VLOOKUP($B29,'All Teams'!$AL$4:$AP$103,3,FALSE)</f>
        <v xml:space="preserve"> Smithson</v>
      </c>
      <c r="E29" s="5" t="str">
        <f>VLOOKUP($B29,'All Teams'!$AL$4:$AP$103,4,FALSE)</f>
        <v>Durham</v>
      </c>
      <c r="F29" s="5" t="str">
        <f>VLOOKUP($B29,'All Teams'!$AL$4:$AP$103,5,FALSE)</f>
        <v>IG</v>
      </c>
      <c r="G29" s="25">
        <v>20.34</v>
      </c>
      <c r="H29" s="4"/>
      <c r="I29" s="4"/>
      <c r="J29" s="4"/>
      <c r="K29" s="4"/>
    </row>
    <row r="30" spans="1:11" x14ac:dyDescent="0.25">
      <c r="A30" s="7">
        <f t="shared" si="0"/>
        <v>29</v>
      </c>
      <c r="B30" s="17">
        <v>91</v>
      </c>
      <c r="C30" s="5" t="str">
        <f>VLOOKUP($B30,'All Teams'!$AL$4:$AP$103,2,FALSE)</f>
        <v>Izzy</v>
      </c>
      <c r="D30" s="5" t="str">
        <f>VLOOKUP($B30,'All Teams'!$AL$4:$AP$103,3,FALSE)</f>
        <v>Mastrolonardo</v>
      </c>
      <c r="E30" s="5" t="str">
        <f>VLOOKUP($B30,'All Teams'!$AL$4:$AP$103,4,FALSE)</f>
        <v>North Yorkshire</v>
      </c>
      <c r="F30" s="5" t="str">
        <f>VLOOKUP($B30,'All Teams'!$AL$4:$AP$103,5,FALSE)</f>
        <v>IG</v>
      </c>
      <c r="G30" s="25">
        <v>20.420000000000002</v>
      </c>
      <c r="H30" s="4"/>
      <c r="I30" s="4"/>
      <c r="J30" s="4"/>
      <c r="K30" s="4"/>
    </row>
    <row r="31" spans="1:11" x14ac:dyDescent="0.25">
      <c r="A31" s="7">
        <f t="shared" si="0"/>
        <v>30</v>
      </c>
      <c r="B31" s="17">
        <v>8</v>
      </c>
      <c r="C31" s="5" t="str">
        <f>VLOOKUP($B31,'All Teams'!$AL$4:$AP$103,2,FALSE)</f>
        <v xml:space="preserve">Alice </v>
      </c>
      <c r="D31" s="5" t="str">
        <f>VLOOKUP($B31,'All Teams'!$AL$4:$AP$103,3,FALSE)</f>
        <v>Rigby</v>
      </c>
      <c r="E31" s="5" t="str">
        <f>VLOOKUP($B31,'All Teams'!$AL$4:$AP$103,4,FALSE)</f>
        <v>Cleveland</v>
      </c>
      <c r="F31" s="5" t="str">
        <f>VLOOKUP($B31,'All Teams'!$AL$4:$AP$103,5,FALSE)</f>
        <v>IG</v>
      </c>
      <c r="G31" s="25">
        <v>20.440000000000001</v>
      </c>
      <c r="H31" s="4"/>
      <c r="I31" s="4"/>
      <c r="J31" s="4"/>
      <c r="K31" s="4"/>
    </row>
    <row r="32" spans="1:11" x14ac:dyDescent="0.25">
      <c r="A32" s="7">
        <f t="shared" si="0"/>
        <v>31</v>
      </c>
      <c r="B32" s="17">
        <v>51</v>
      </c>
      <c r="C32" s="5" t="str">
        <f>VLOOKUP($B32,'All Teams'!$AL$4:$AP$103,2,FALSE)</f>
        <v xml:space="preserve">Emily </v>
      </c>
      <c r="D32" s="5" t="str">
        <f>VLOOKUP($B32,'All Teams'!$AL$4:$AP$103,3,FALSE)</f>
        <v>Alderson</v>
      </c>
      <c r="E32" s="5" t="str">
        <f>VLOOKUP($B32,'All Teams'!$AL$4:$AP$103,4,FALSE)</f>
        <v>Durham</v>
      </c>
      <c r="F32" s="5" t="str">
        <f>VLOOKUP($B32,'All Teams'!$AL$4:$AP$103,5,FALSE)</f>
        <v>IG</v>
      </c>
      <c r="G32" s="25">
        <v>20.45</v>
      </c>
      <c r="H32" s="4"/>
      <c r="I32" s="4"/>
      <c r="J32" s="4"/>
      <c r="K32" s="4"/>
    </row>
    <row r="33" spans="1:11" x14ac:dyDescent="0.25">
      <c r="A33" s="7">
        <f t="shared" si="0"/>
        <v>32</v>
      </c>
      <c r="B33" s="17">
        <v>92</v>
      </c>
      <c r="C33" s="5" t="str">
        <f>VLOOKUP($B33,'All Teams'!$AL$4:$AP$103,2,FALSE)</f>
        <v>Hannah</v>
      </c>
      <c r="D33" s="5" t="str">
        <f>VLOOKUP($B33,'All Teams'!$AL$4:$AP$103,3,FALSE)</f>
        <v>Mainprize</v>
      </c>
      <c r="E33" s="5" t="str">
        <f>VLOOKUP($B33,'All Teams'!$AL$4:$AP$103,4,FALSE)</f>
        <v>North Yorkshire</v>
      </c>
      <c r="F33" s="5" t="str">
        <f>VLOOKUP($B33,'All Teams'!$AL$4:$AP$103,5,FALSE)</f>
        <v>IG</v>
      </c>
      <c r="G33" s="25">
        <v>20.47</v>
      </c>
      <c r="H33" s="4"/>
      <c r="I33" s="4"/>
      <c r="J33" s="4"/>
      <c r="K33" s="4"/>
    </row>
    <row r="34" spans="1:11" x14ac:dyDescent="0.25">
      <c r="A34" s="7">
        <f t="shared" si="0"/>
        <v>33</v>
      </c>
      <c r="B34" s="17">
        <v>90</v>
      </c>
      <c r="C34" s="5" t="str">
        <f>VLOOKUP($B34,'All Teams'!$AL$4:$AP$103,2,FALSE)</f>
        <v>Ellen</v>
      </c>
      <c r="D34" s="5" t="str">
        <f>VLOOKUP($B34,'All Teams'!$AL$4:$AP$103,3,FALSE)</f>
        <v>Suddes</v>
      </c>
      <c r="E34" s="5" t="str">
        <f>VLOOKUP($B34,'All Teams'!$AL$4:$AP$103,4,FALSE)</f>
        <v>North Yorkshire</v>
      </c>
      <c r="F34" s="5" t="str">
        <f>VLOOKUP($B34,'All Teams'!$AL$4:$AP$103,5,FALSE)</f>
        <v>IG</v>
      </c>
      <c r="G34" s="25">
        <v>20.49</v>
      </c>
      <c r="H34" s="4"/>
      <c r="I34" s="4"/>
      <c r="J34" s="4"/>
      <c r="K34" s="4"/>
    </row>
    <row r="35" spans="1:11" x14ac:dyDescent="0.25">
      <c r="A35" s="7">
        <f t="shared" si="0"/>
        <v>34</v>
      </c>
      <c r="B35" s="17">
        <v>52</v>
      </c>
      <c r="C35" s="5" t="str">
        <f>VLOOKUP($B35,'All Teams'!$AL$4:$AP$103,2,FALSE)</f>
        <v xml:space="preserve">Alex </v>
      </c>
      <c r="D35" s="5" t="str">
        <f>VLOOKUP($B35,'All Teams'!$AL$4:$AP$103,3,FALSE)</f>
        <v>Pearson</v>
      </c>
      <c r="E35" s="5" t="str">
        <f>VLOOKUP($B35,'All Teams'!$AL$4:$AP$103,4,FALSE)</f>
        <v>Durham</v>
      </c>
      <c r="F35" s="5" t="str">
        <f>VLOOKUP($B35,'All Teams'!$AL$4:$AP$103,5,FALSE)</f>
        <v>IG</v>
      </c>
      <c r="G35" s="25">
        <v>21.02</v>
      </c>
      <c r="H35" s="4"/>
      <c r="I35" s="4"/>
      <c r="J35" s="4"/>
      <c r="K35" s="4"/>
    </row>
    <row r="36" spans="1:11" x14ac:dyDescent="0.25">
      <c r="A36" s="7">
        <f t="shared" si="0"/>
        <v>35</v>
      </c>
      <c r="B36" s="17">
        <v>53</v>
      </c>
      <c r="C36" s="5" t="str">
        <f>VLOOKUP($B36,'All Teams'!$AL$4:$AP$103,2,FALSE)</f>
        <v>Amy</v>
      </c>
      <c r="D36" s="5" t="str">
        <f>VLOOKUP($B36,'All Teams'!$AL$4:$AP$103,3,FALSE)</f>
        <v xml:space="preserve"> Fuller</v>
      </c>
      <c r="E36" s="5" t="str">
        <f>VLOOKUP($B36,'All Teams'!$AL$4:$AP$103,4,FALSE)</f>
        <v>Durham</v>
      </c>
      <c r="F36" s="5" t="str">
        <f>VLOOKUP($B36,'All Teams'!$AL$4:$AP$103,5,FALSE)</f>
        <v>IG</v>
      </c>
      <c r="G36" s="25">
        <v>21.11</v>
      </c>
      <c r="H36" s="4"/>
      <c r="I36" s="4"/>
      <c r="J36" s="4"/>
      <c r="K36" s="4"/>
    </row>
    <row r="37" spans="1:11" x14ac:dyDescent="0.25">
      <c r="A37" s="7">
        <f t="shared" si="0"/>
        <v>36</v>
      </c>
      <c r="B37" s="17">
        <v>47</v>
      </c>
      <c r="C37" s="5" t="str">
        <f>VLOOKUP($B37,'All Teams'!$AL$4:$AP$103,2,FALSE)</f>
        <v xml:space="preserve">Jessica </v>
      </c>
      <c r="D37" s="5" t="str">
        <f>VLOOKUP($B37,'All Teams'!$AL$4:$AP$103,3,FALSE)</f>
        <v>Fox</v>
      </c>
      <c r="E37" s="5" t="str">
        <f>VLOOKUP($B37,'All Teams'!$AL$4:$AP$103,4,FALSE)</f>
        <v>Durham</v>
      </c>
      <c r="F37" s="5" t="str">
        <f>VLOOKUP($B37,'All Teams'!$AL$4:$AP$103,5,FALSE)</f>
        <v>IG</v>
      </c>
      <c r="G37" s="25">
        <v>21.12</v>
      </c>
      <c r="H37" s="4"/>
      <c r="I37" s="4"/>
      <c r="J37" s="4"/>
      <c r="K37" s="4"/>
    </row>
    <row r="38" spans="1:11" x14ac:dyDescent="0.25">
      <c r="A38" s="7">
        <f t="shared" si="0"/>
        <v>37</v>
      </c>
      <c r="B38" s="17">
        <v>6</v>
      </c>
      <c r="C38" s="5" t="str">
        <f>VLOOKUP($B38,'All Teams'!$AL$4:$AP$103,2,FALSE)</f>
        <v xml:space="preserve">Sam </v>
      </c>
      <c r="D38" s="5" t="str">
        <f>VLOOKUP($B38,'All Teams'!$AL$4:$AP$103,3,FALSE)</f>
        <v>Reed</v>
      </c>
      <c r="E38" s="5" t="str">
        <f>VLOOKUP($B38,'All Teams'!$AL$4:$AP$103,4,FALSE)</f>
        <v>Cleveland</v>
      </c>
      <c r="F38" s="5" t="str">
        <f>VLOOKUP($B38,'All Teams'!$AL$4:$AP$103,5,FALSE)</f>
        <v>IG</v>
      </c>
      <c r="G38" s="25">
        <v>21.14</v>
      </c>
      <c r="H38" s="4"/>
      <c r="I38" s="4"/>
      <c r="J38" s="4"/>
      <c r="K38" s="4"/>
    </row>
    <row r="39" spans="1:11" x14ac:dyDescent="0.25">
      <c r="A39" s="7">
        <f t="shared" si="0"/>
        <v>38</v>
      </c>
      <c r="B39" s="17">
        <v>76</v>
      </c>
      <c r="C39" s="5" t="str">
        <f>VLOOKUP($B39,'All Teams'!$AL$4:$AP$103,2,FALSE)</f>
        <v>Gabrielle</v>
      </c>
      <c r="D39" s="5" t="str">
        <f>VLOOKUP($B39,'All Teams'!$AL$4:$AP$103,3,FALSE)</f>
        <v>Smith</v>
      </c>
      <c r="E39" s="5" t="str">
        <f>VLOOKUP($B39,'All Teams'!$AL$4:$AP$103,4,FALSE)</f>
        <v>Northumberland</v>
      </c>
      <c r="F39" s="5" t="str">
        <f>VLOOKUP($B39,'All Teams'!$AL$4:$AP$103,5,FALSE)</f>
        <v>IG</v>
      </c>
      <c r="G39" s="25">
        <v>21.18</v>
      </c>
      <c r="H39" s="4"/>
      <c r="I39" s="4"/>
      <c r="J39" s="4"/>
      <c r="K39" s="4"/>
    </row>
    <row r="40" spans="1:11" x14ac:dyDescent="0.25">
      <c r="A40" s="7">
        <f t="shared" si="0"/>
        <v>39</v>
      </c>
      <c r="B40" s="17">
        <v>69</v>
      </c>
      <c r="C40" s="5" t="str">
        <f>VLOOKUP($B40,'All Teams'!$AL$4:$AP$103,2,FALSE)</f>
        <v>Amber</v>
      </c>
      <c r="D40" s="5" t="str">
        <f>VLOOKUP($B40,'All Teams'!$AL$4:$AP$103,3,FALSE)</f>
        <v>Cormack</v>
      </c>
      <c r="E40" s="5" t="str">
        <f>VLOOKUP($B40,'All Teams'!$AL$4:$AP$103,4,FALSE)</f>
        <v>Northumberland</v>
      </c>
      <c r="F40" s="5" t="str">
        <f>VLOOKUP($B40,'All Teams'!$AL$4:$AP$103,5,FALSE)</f>
        <v>IG</v>
      </c>
      <c r="G40" s="25">
        <v>21.22</v>
      </c>
      <c r="H40" s="4"/>
      <c r="I40" s="4"/>
      <c r="J40" s="4"/>
      <c r="K40" s="4"/>
    </row>
    <row r="41" spans="1:11" x14ac:dyDescent="0.25">
      <c r="A41" s="7">
        <f t="shared" si="0"/>
        <v>40</v>
      </c>
      <c r="B41" s="17">
        <v>70</v>
      </c>
      <c r="C41" s="5" t="str">
        <f>VLOOKUP($B41,'All Teams'!$AL$4:$AP$103,2,FALSE)</f>
        <v>Beth</v>
      </c>
      <c r="D41" s="5" t="str">
        <f>VLOOKUP($B41,'All Teams'!$AL$4:$AP$103,3,FALSE)</f>
        <v>Woolley</v>
      </c>
      <c r="E41" s="5" t="str">
        <f>VLOOKUP($B41,'All Teams'!$AL$4:$AP$103,4,FALSE)</f>
        <v>Northumberland</v>
      </c>
      <c r="F41" s="5" t="str">
        <f>VLOOKUP($B41,'All Teams'!$AL$4:$AP$103,5,FALSE)</f>
        <v>IG</v>
      </c>
      <c r="G41" s="25">
        <v>21.23</v>
      </c>
      <c r="H41" s="4"/>
      <c r="I41" s="4"/>
      <c r="J41" s="4"/>
      <c r="K41" s="4"/>
    </row>
    <row r="42" spans="1:11" x14ac:dyDescent="0.25">
      <c r="A42" s="7">
        <f t="shared" si="0"/>
        <v>41</v>
      </c>
      <c r="B42" s="17">
        <v>72</v>
      </c>
      <c r="C42" s="5" t="str">
        <f>VLOOKUP($B42,'All Teams'!$AL$4:$AP$103,2,FALSE)</f>
        <v>Emilia</v>
      </c>
      <c r="D42" s="5" t="str">
        <f>VLOOKUP($B42,'All Teams'!$AL$4:$AP$103,3,FALSE)</f>
        <v>Collier</v>
      </c>
      <c r="E42" s="5" t="str">
        <f>VLOOKUP($B42,'All Teams'!$AL$4:$AP$103,4,FALSE)</f>
        <v>Northumberland</v>
      </c>
      <c r="F42" s="5" t="str">
        <f>VLOOKUP($B42,'All Teams'!$AL$4:$AP$103,5,FALSE)</f>
        <v>IG</v>
      </c>
      <c r="G42" s="25">
        <v>21.24</v>
      </c>
      <c r="H42" s="4"/>
      <c r="I42" s="4"/>
      <c r="J42" s="4"/>
      <c r="K42" s="4"/>
    </row>
    <row r="43" spans="1:11" x14ac:dyDescent="0.25">
      <c r="A43" s="7">
        <f t="shared" si="0"/>
        <v>42</v>
      </c>
      <c r="B43" s="17">
        <v>5</v>
      </c>
      <c r="C43" s="5" t="str">
        <f>VLOOKUP($B43,'All Teams'!$AL$4:$AP$103,2,FALSE)</f>
        <v xml:space="preserve">Isabel </v>
      </c>
      <c r="D43" s="5" t="str">
        <f>VLOOKUP($B43,'All Teams'!$AL$4:$AP$103,3,FALSE)</f>
        <v>Pearce</v>
      </c>
      <c r="E43" s="5" t="str">
        <f>VLOOKUP($B43,'All Teams'!$AL$4:$AP$103,4,FALSE)</f>
        <v>Cleveland</v>
      </c>
      <c r="F43" s="5" t="str">
        <f>VLOOKUP($B43,'All Teams'!$AL$4:$AP$103,5,FALSE)</f>
        <v>IG</v>
      </c>
      <c r="G43" s="25">
        <v>21.25</v>
      </c>
      <c r="H43" s="4"/>
      <c r="I43" s="4"/>
      <c r="J43" s="4"/>
      <c r="K43" s="4"/>
    </row>
    <row r="44" spans="1:11" x14ac:dyDescent="0.25">
      <c r="A44" s="7">
        <f t="shared" si="0"/>
        <v>43</v>
      </c>
      <c r="B44" s="17">
        <v>93</v>
      </c>
      <c r="C44" s="5" t="str">
        <f>VLOOKUP($B44,'All Teams'!$AL$4:$AP$103,2,FALSE)</f>
        <v>Julia</v>
      </c>
      <c r="D44" s="5" t="str">
        <f>VLOOKUP($B44,'All Teams'!$AL$4:$AP$103,3,FALSE)</f>
        <v>Morgan  </v>
      </c>
      <c r="E44" s="5" t="str">
        <f>VLOOKUP($B44,'All Teams'!$AL$4:$AP$103,4,FALSE)</f>
        <v>North Yorkshire</v>
      </c>
      <c r="F44" s="5" t="str">
        <f>VLOOKUP($B44,'All Teams'!$AL$4:$AP$103,5,FALSE)</f>
        <v>IG</v>
      </c>
      <c r="G44" s="25">
        <v>21.28</v>
      </c>
      <c r="H44" s="4"/>
      <c r="I44" s="4"/>
      <c r="J44" s="4"/>
      <c r="K44" s="4"/>
    </row>
    <row r="45" spans="1:11" x14ac:dyDescent="0.25">
      <c r="A45" s="7">
        <f t="shared" si="0"/>
        <v>44</v>
      </c>
      <c r="B45" s="17">
        <v>11</v>
      </c>
      <c r="C45" s="5" t="str">
        <f>VLOOKUP($B45,'All Teams'!$AL$4:$AP$103,2,FALSE)</f>
        <v>Heaven</v>
      </c>
      <c r="D45" s="5" t="str">
        <f>VLOOKUP($B45,'All Teams'!$AL$4:$AP$103,3,FALSE)</f>
        <v>March</v>
      </c>
      <c r="E45" s="5" t="str">
        <f>VLOOKUP($B45,'All Teams'!$AL$4:$AP$103,4,FALSE)</f>
        <v>Cleveland</v>
      </c>
      <c r="F45" s="5" t="str">
        <f>VLOOKUP($B45,'All Teams'!$AL$4:$AP$103,5,FALSE)</f>
        <v>IG</v>
      </c>
      <c r="G45" s="25">
        <v>21.33</v>
      </c>
      <c r="H45" s="4"/>
      <c r="I45" s="4"/>
      <c r="J45" s="4"/>
      <c r="K45" s="4"/>
    </row>
    <row r="46" spans="1:11" x14ac:dyDescent="0.25">
      <c r="A46" s="7">
        <f t="shared" si="0"/>
        <v>45</v>
      </c>
      <c r="B46" s="17">
        <v>50</v>
      </c>
      <c r="C46" s="5" t="str">
        <f>VLOOKUP($B46,'All Teams'!$AL$4:$AP$103,2,FALSE)</f>
        <v>Shona</v>
      </c>
      <c r="D46" s="5" t="str">
        <f>VLOOKUP($B46,'All Teams'!$AL$4:$AP$103,3,FALSE)</f>
        <v xml:space="preserve"> Farish</v>
      </c>
      <c r="E46" s="5" t="str">
        <f>VLOOKUP($B46,'All Teams'!$AL$4:$AP$103,4,FALSE)</f>
        <v>Durham</v>
      </c>
      <c r="F46" s="5" t="str">
        <f>VLOOKUP($B46,'All Teams'!$AL$4:$AP$103,5,FALSE)</f>
        <v>IG</v>
      </c>
      <c r="G46" s="25">
        <v>21.45</v>
      </c>
      <c r="H46" s="4"/>
      <c r="I46" s="4"/>
      <c r="J46" s="4"/>
      <c r="K46" s="4"/>
    </row>
    <row r="47" spans="1:11" x14ac:dyDescent="0.25">
      <c r="A47" s="7">
        <f t="shared" si="0"/>
        <v>46</v>
      </c>
      <c r="B47" s="17">
        <v>56</v>
      </c>
      <c r="C47" s="5" t="str">
        <f>VLOOKUP($B47,'All Teams'!$AL$4:$AP$103,2,FALSE)</f>
        <v xml:space="preserve">Jessica </v>
      </c>
      <c r="D47" s="5" t="str">
        <f>VLOOKUP($B47,'All Teams'!$AL$4:$AP$103,3,FALSE)</f>
        <v>Thompson</v>
      </c>
      <c r="E47" s="5" t="str">
        <f>VLOOKUP($B47,'All Teams'!$AL$4:$AP$103,4,FALSE)</f>
        <v>Durham</v>
      </c>
      <c r="F47" s="5" t="str">
        <f>VLOOKUP($B47,'All Teams'!$AL$4:$AP$103,5,FALSE)</f>
        <v>IG</v>
      </c>
      <c r="G47" s="25">
        <v>21.51</v>
      </c>
      <c r="H47" s="4"/>
      <c r="I47" s="4"/>
      <c r="J47" s="4"/>
      <c r="K47" s="4"/>
    </row>
    <row r="48" spans="1:11" x14ac:dyDescent="0.25">
      <c r="A48" s="7">
        <f t="shared" si="0"/>
        <v>47</v>
      </c>
      <c r="B48" s="17">
        <v>49</v>
      </c>
      <c r="C48" s="5" t="str">
        <f>VLOOKUP($B48,'All Teams'!$AL$4:$AP$103,2,FALSE)</f>
        <v xml:space="preserve">Danielle </v>
      </c>
      <c r="D48" s="5" t="str">
        <f>VLOOKUP($B48,'All Teams'!$AL$4:$AP$103,3,FALSE)</f>
        <v>Coulson</v>
      </c>
      <c r="E48" s="5" t="str">
        <f>VLOOKUP($B48,'All Teams'!$AL$4:$AP$103,4,FALSE)</f>
        <v>Durham</v>
      </c>
      <c r="F48" s="5" t="str">
        <f>VLOOKUP($B48,'All Teams'!$AL$4:$AP$103,5,FALSE)</f>
        <v>IG</v>
      </c>
      <c r="G48" s="25">
        <v>22.02</v>
      </c>
      <c r="H48" s="4"/>
      <c r="I48" s="4"/>
      <c r="J48" s="4"/>
      <c r="K48" s="4"/>
    </row>
    <row r="49" spans="1:11" x14ac:dyDescent="0.25">
      <c r="A49" s="7">
        <f t="shared" si="0"/>
        <v>48</v>
      </c>
      <c r="B49" s="17">
        <v>55</v>
      </c>
      <c r="C49" s="5" t="str">
        <f>VLOOKUP($B49,'All Teams'!$AL$4:$AP$103,2,FALSE)</f>
        <v xml:space="preserve">Emily </v>
      </c>
      <c r="D49" s="5" t="str">
        <f>VLOOKUP($B49,'All Teams'!$AL$4:$AP$103,3,FALSE)</f>
        <v>Robertson</v>
      </c>
      <c r="E49" s="5" t="str">
        <f>VLOOKUP($B49,'All Teams'!$AL$4:$AP$103,4,FALSE)</f>
        <v>Durham</v>
      </c>
      <c r="F49" s="5" t="str">
        <f>VLOOKUP($B49,'All Teams'!$AL$4:$AP$103,5,FALSE)</f>
        <v>IG</v>
      </c>
      <c r="G49" s="25">
        <v>22.13</v>
      </c>
      <c r="H49" s="4"/>
      <c r="I49" s="4"/>
      <c r="J49" s="4"/>
      <c r="K49" s="4"/>
    </row>
    <row r="50" spans="1:11" x14ac:dyDescent="0.25">
      <c r="A50" s="7">
        <f t="shared" si="0"/>
        <v>49</v>
      </c>
      <c r="B50" s="17">
        <v>15</v>
      </c>
      <c r="C50" s="5" t="str">
        <f>VLOOKUP($B50,'All Teams'!$AL$4:$AP$103,2,FALSE)</f>
        <v>M</v>
      </c>
      <c r="D50" s="5" t="str">
        <f>VLOOKUP($B50,'All Teams'!$AL$4:$AP$103,3,FALSE)</f>
        <v>Dee</v>
      </c>
      <c r="E50" s="5" t="str">
        <f>VLOOKUP($B50,'All Teams'!$AL$4:$AP$103,4,FALSE)</f>
        <v>Cleveland</v>
      </c>
      <c r="F50" s="5" t="str">
        <f>VLOOKUP($B50,'All Teams'!$AL$4:$AP$103,5,FALSE)</f>
        <v>IG</v>
      </c>
      <c r="G50" s="25">
        <v>22.17</v>
      </c>
      <c r="H50" s="4"/>
      <c r="I50" s="4"/>
      <c r="J50" s="4"/>
      <c r="K50" s="4"/>
    </row>
    <row r="51" spans="1:11" x14ac:dyDescent="0.25">
      <c r="A51" s="7">
        <f t="shared" si="0"/>
        <v>50</v>
      </c>
      <c r="B51" s="17">
        <v>12</v>
      </c>
      <c r="C51" s="5" t="str">
        <f>VLOOKUP($B51,'All Teams'!$AL$4:$AP$103,2,FALSE)</f>
        <v>Joely</v>
      </c>
      <c r="D51" s="5" t="str">
        <f>VLOOKUP($B51,'All Teams'!$AL$4:$AP$103,3,FALSE)</f>
        <v>Clark</v>
      </c>
      <c r="E51" s="5" t="str">
        <f>VLOOKUP($B51,'All Teams'!$AL$4:$AP$103,4,FALSE)</f>
        <v>Cleveland</v>
      </c>
      <c r="F51" s="5" t="str">
        <f>VLOOKUP($B51,'All Teams'!$AL$4:$AP$103,5,FALSE)</f>
        <v>IG</v>
      </c>
      <c r="G51" s="25">
        <v>22.18</v>
      </c>
      <c r="H51" s="4"/>
      <c r="I51" s="4"/>
      <c r="J51" s="4"/>
      <c r="K51" s="4"/>
    </row>
    <row r="52" spans="1:11" x14ac:dyDescent="0.25">
      <c r="A52" s="7">
        <f t="shared" si="0"/>
        <v>51</v>
      </c>
      <c r="B52" s="17">
        <v>14</v>
      </c>
      <c r="C52" s="5" t="str">
        <f>VLOOKUP($B52,'All Teams'!$AL$4:$AP$103,2,FALSE)</f>
        <v xml:space="preserve">Elana </v>
      </c>
      <c r="D52" s="5" t="str">
        <f>VLOOKUP($B52,'All Teams'!$AL$4:$AP$103,3,FALSE)</f>
        <v>Swimson</v>
      </c>
      <c r="E52" s="5" t="str">
        <f>VLOOKUP($B52,'All Teams'!$AL$4:$AP$103,4,FALSE)</f>
        <v>Cleveland</v>
      </c>
      <c r="F52" s="5" t="str">
        <f>VLOOKUP($B52,'All Teams'!$AL$4:$AP$103,5,FALSE)</f>
        <v>IG</v>
      </c>
      <c r="G52" s="25">
        <v>22.42</v>
      </c>
      <c r="H52" s="4"/>
      <c r="I52" s="4"/>
      <c r="J52" s="4"/>
      <c r="K52" s="4"/>
    </row>
    <row r="53" spans="1:11" x14ac:dyDescent="0.25">
      <c r="A53" s="7">
        <f t="shared" si="0"/>
        <v>52</v>
      </c>
      <c r="B53" s="17">
        <v>75</v>
      </c>
      <c r="C53" s="5" t="str">
        <f>VLOOKUP($B53,'All Teams'!$AL$4:$AP$103,2,FALSE)</f>
        <v>Lucy</v>
      </c>
      <c r="D53" s="5" t="str">
        <f>VLOOKUP($B53,'All Teams'!$AL$4:$AP$103,3,FALSE)</f>
        <v>Howarth</v>
      </c>
      <c r="E53" s="5" t="str">
        <f>VLOOKUP($B53,'All Teams'!$AL$4:$AP$103,4,FALSE)</f>
        <v>Northumberland</v>
      </c>
      <c r="F53" s="5" t="str">
        <f>VLOOKUP($B53,'All Teams'!$AL$4:$AP$103,5,FALSE)</f>
        <v>IG</v>
      </c>
      <c r="G53" s="25">
        <v>23.02</v>
      </c>
      <c r="H53" s="4"/>
      <c r="I53" s="4"/>
      <c r="J53" s="4"/>
      <c r="K53" s="4"/>
    </row>
    <row r="54" spans="1:11" x14ac:dyDescent="0.25">
      <c r="A54" s="7">
        <f t="shared" si="0"/>
        <v>53</v>
      </c>
      <c r="B54" s="17">
        <v>74</v>
      </c>
      <c r="C54" s="5" t="str">
        <f>VLOOKUP($B54,'All Teams'!$AL$4:$AP$103,2,FALSE)</f>
        <v>Charlotte</v>
      </c>
      <c r="D54" s="5" t="str">
        <f>VLOOKUP($B54,'All Teams'!$AL$4:$AP$103,3,FALSE)</f>
        <v>Baston</v>
      </c>
      <c r="E54" s="5" t="str">
        <f>VLOOKUP($B54,'All Teams'!$AL$4:$AP$103,4,FALSE)</f>
        <v>Northumberland</v>
      </c>
      <c r="F54" s="5" t="str">
        <f>VLOOKUP($B54,'All Teams'!$AL$4:$AP$103,5,FALSE)</f>
        <v>IG</v>
      </c>
      <c r="G54" s="25">
        <v>25.07</v>
      </c>
      <c r="H54" s="4"/>
      <c r="I54" s="4"/>
      <c r="J54" s="4"/>
      <c r="K54" s="4"/>
    </row>
  </sheetData>
  <sheetProtection selectLockedCells="1"/>
  <conditionalFormatting sqref="J8:J12">
    <cfRule type="cellIs" dxfId="7" priority="1" operator="equal">
      <formula>SMALL($J$8:$J$12,3)</formula>
    </cfRule>
    <cfRule type="cellIs" dxfId="6" priority="2" operator="equal">
      <formula>SMALL($J$8:$J$12,2)</formula>
    </cfRule>
  </conditionalFormatting>
  <pageMargins left="0.7" right="0.7" top="0.75" bottom="0.75" header="0.3" footer="0.3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showGridLines="0" workbookViewId="0">
      <pane ySplit="1" topLeftCell="A2" activePane="bottomLeft" state="frozen"/>
      <selection pane="bottomLeft" activeCell="K27" sqref="K27"/>
    </sheetView>
  </sheetViews>
  <sheetFormatPr defaultRowHeight="15" x14ac:dyDescent="0.25"/>
  <cols>
    <col min="1" max="1" width="8.28515625" style="13" bestFit="1" customWidth="1"/>
    <col min="2" max="2" width="8.28515625" bestFit="1" customWidth="1"/>
    <col min="3" max="4" width="8.85546875" bestFit="1" customWidth="1"/>
    <col min="5" max="5" width="15" bestFit="1" customWidth="1"/>
    <col min="6" max="6" width="10.42578125" bestFit="1" customWidth="1"/>
    <col min="7" max="7" width="9.7109375" customWidth="1"/>
    <col min="9" max="9" width="21.140625" bestFit="1" customWidth="1"/>
    <col min="10" max="10" width="8.140625" bestFit="1" customWidth="1"/>
  </cols>
  <sheetData>
    <row r="1" spans="1:11" s="13" customFormat="1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  <c r="H1" s="12"/>
      <c r="I1" s="12"/>
      <c r="J1" s="12"/>
      <c r="K1" s="12"/>
    </row>
    <row r="2" spans="1:11" x14ac:dyDescent="0.25">
      <c r="A2" s="7">
        <v>1</v>
      </c>
      <c r="B2" s="17">
        <v>75</v>
      </c>
      <c r="C2" s="5" t="str">
        <f>VLOOKUP($B2,'All Teams'!$T$4:$X$103,2,FALSE)</f>
        <v>Jonnie</v>
      </c>
      <c r="D2" s="5" t="str">
        <f>VLOOKUP($B2,'All Teams'!$T$4:$X$103,3,FALSE)</f>
        <v>Nisbet</v>
      </c>
      <c r="E2" s="5" t="str">
        <f>VLOOKUP($B2,'All Teams'!$T$4:$X$103,4,FALSE)</f>
        <v>Northumberland</v>
      </c>
      <c r="F2" s="5" t="str">
        <f>VLOOKUP($B2,'All Teams'!$T$4:$X$103,5,FALSE)</f>
        <v>SB</v>
      </c>
      <c r="G2" s="25">
        <v>26.09</v>
      </c>
      <c r="H2" s="4"/>
      <c r="I2" s="4"/>
      <c r="J2" s="4"/>
      <c r="K2" s="4"/>
    </row>
    <row r="3" spans="1:11" x14ac:dyDescent="0.25">
      <c r="A3" s="7">
        <f>A2+1</f>
        <v>2</v>
      </c>
      <c r="B3" s="17">
        <v>81</v>
      </c>
      <c r="C3" s="5" t="str">
        <f>VLOOKUP($B3,'All Teams'!$T$4:$X$103,2,FALSE)</f>
        <v>Dan</v>
      </c>
      <c r="D3" s="5" t="str">
        <f>VLOOKUP($B3,'All Teams'!$T$4:$X$103,3,FALSE)</f>
        <v>Overin</v>
      </c>
      <c r="E3" s="5" t="str">
        <f>VLOOKUP($B3,'All Teams'!$T$4:$X$103,4,FALSE)</f>
        <v>North Yorkshire</v>
      </c>
      <c r="F3" s="5" t="str">
        <f>VLOOKUP($B3,'All Teams'!$T$4:$X$103,5,FALSE)</f>
        <v>SB</v>
      </c>
      <c r="G3" s="25">
        <v>26.44</v>
      </c>
      <c r="H3" s="4"/>
      <c r="I3" s="4"/>
      <c r="J3" s="4"/>
      <c r="K3" s="4"/>
    </row>
    <row r="4" spans="1:11" ht="15.75" thickBot="1" x14ac:dyDescent="0.3">
      <c r="A4" s="7">
        <f t="shared" ref="A4:A44" si="0">A3+1</f>
        <v>3</v>
      </c>
      <c r="B4" s="17">
        <v>43</v>
      </c>
      <c r="C4" s="5" t="str">
        <f>VLOOKUP($B4,'All Teams'!$T$4:$X$103,2,FALSE)</f>
        <v>Dean</v>
      </c>
      <c r="D4" s="5" t="str">
        <f>VLOOKUP($B4,'All Teams'!$T$4:$X$103,3,FALSE)</f>
        <v xml:space="preserve"> Newton</v>
      </c>
      <c r="E4" s="5" t="str">
        <f>VLOOKUP($B4,'All Teams'!$T$4:$X$103,4,FALSE)</f>
        <v>Durham</v>
      </c>
      <c r="F4" s="5" t="str">
        <f>VLOOKUP($B4,'All Teams'!$T$4:$X$103,5,FALSE)</f>
        <v>SB</v>
      </c>
      <c r="G4" s="25">
        <v>26.55</v>
      </c>
      <c r="H4" s="4"/>
      <c r="I4" s="4"/>
      <c r="J4" s="4"/>
      <c r="K4" s="4"/>
    </row>
    <row r="5" spans="1:11" ht="22.5" thickTop="1" thickBot="1" x14ac:dyDescent="0.4">
      <c r="A5" s="7">
        <f t="shared" si="0"/>
        <v>4</v>
      </c>
      <c r="B5" s="17">
        <v>82</v>
      </c>
      <c r="C5" s="5" t="str">
        <f>VLOOKUP($B5,'All Teams'!$T$4:$X$103,2,FALSE)</f>
        <v>Sam</v>
      </c>
      <c r="D5" s="5" t="str">
        <f>VLOOKUP($B5,'All Teams'!$T$4:$X$103,3,FALSE)</f>
        <v>Haggar</v>
      </c>
      <c r="E5" s="5" t="str">
        <f>VLOOKUP($B5,'All Teams'!$T$4:$X$103,4,FALSE)</f>
        <v>North Yorkshire</v>
      </c>
      <c r="F5" s="5" t="str">
        <f>VLOOKUP($B5,'All Teams'!$T$4:$X$103,5,FALSE)</f>
        <v>SB</v>
      </c>
      <c r="G5" s="25">
        <v>27.03</v>
      </c>
      <c r="H5" s="4"/>
      <c r="I5" s="8" t="s">
        <v>21</v>
      </c>
      <c r="J5" s="8"/>
      <c r="K5" s="4"/>
    </row>
    <row r="6" spans="1:11" ht="22.5" thickTop="1" thickBot="1" x14ac:dyDescent="0.4">
      <c r="A6" s="7">
        <f t="shared" si="0"/>
        <v>5</v>
      </c>
      <c r="B6" s="17">
        <v>2</v>
      </c>
      <c r="C6" s="5" t="str">
        <f>VLOOKUP($B6,'All Teams'!$T$4:$X$103,2,FALSE)</f>
        <v>Wayne</v>
      </c>
      <c r="D6" s="5" t="str">
        <f>VLOOKUP($B6,'All Teams'!$T$4:$X$103,3,FALSE)</f>
        <v>Parker</v>
      </c>
      <c r="E6" s="5" t="str">
        <f>VLOOKUP($B6,'All Teams'!$T$4:$X$103,4,FALSE)</f>
        <v>Cleveland</v>
      </c>
      <c r="F6" s="5" t="str">
        <f>VLOOKUP($B6,'All Teams'!$T$4:$X$103,5,FALSE)</f>
        <v>SB</v>
      </c>
      <c r="G6" s="25">
        <v>27.29</v>
      </c>
      <c r="H6" s="4"/>
      <c r="I6" s="8" t="s">
        <v>6</v>
      </c>
      <c r="J6" s="8" t="s">
        <v>22</v>
      </c>
      <c r="K6" s="4"/>
    </row>
    <row r="7" spans="1:11" ht="20.25" thickTop="1" thickBot="1" x14ac:dyDescent="0.35">
      <c r="A7" s="7">
        <f t="shared" si="0"/>
        <v>6</v>
      </c>
      <c r="B7" s="17">
        <v>61</v>
      </c>
      <c r="C7" s="5" t="str">
        <f>VLOOKUP($B7,'All Teams'!$T$4:$X$103,2,FALSE)</f>
        <v>Jonathan</v>
      </c>
      <c r="D7" s="5" t="str">
        <f>VLOOKUP($B7,'All Teams'!$T$4:$X$103,3,FALSE)</f>
        <v>Currie</v>
      </c>
      <c r="E7" s="5" t="str">
        <f>VLOOKUP($B7,'All Teams'!$T$4:$X$103,4,FALSE)</f>
        <v>Northumberland</v>
      </c>
      <c r="F7" s="5" t="str">
        <f>VLOOKUP($B7,'All Teams'!$T$4:$X$103,5,FALSE)</f>
        <v>SB</v>
      </c>
      <c r="G7" s="25">
        <v>27.56</v>
      </c>
      <c r="H7" s="4"/>
      <c r="I7" s="9" t="s">
        <v>4</v>
      </c>
      <c r="J7" s="10">
        <f t="array" ref="J7">SUM(IF($E$2:$E$44="Cleveland",IF(ROW($E$2:$E$44)&lt;=SMALL(IF($E$2:$E$44="Cleveland",ROW($E$2:$E$44)),6),$A$2:$A$44)))</f>
        <v>153</v>
      </c>
      <c r="K7" s="4"/>
    </row>
    <row r="8" spans="1:11" ht="20.25" thickTop="1" thickBot="1" x14ac:dyDescent="0.35">
      <c r="A8" s="7">
        <f t="shared" si="0"/>
        <v>7</v>
      </c>
      <c r="B8" s="17">
        <v>83</v>
      </c>
      <c r="C8" s="5" t="str">
        <f>VLOOKUP($B8,'All Teams'!$T$4:$X$103,2,FALSE)</f>
        <v>Ben</v>
      </c>
      <c r="D8" s="5" t="str">
        <f>VLOOKUP($B8,'All Teams'!$T$4:$X$103,3,FALSE)</f>
        <v>Pye</v>
      </c>
      <c r="E8" s="5" t="str">
        <f>VLOOKUP($B8,'All Teams'!$T$4:$X$103,4,FALSE)</f>
        <v>North Yorkshire</v>
      </c>
      <c r="F8" s="5" t="str">
        <f>VLOOKUP($B8,'All Teams'!$T$4:$X$103,5,FALSE)</f>
        <v>SB</v>
      </c>
      <c r="G8" s="25">
        <v>28</v>
      </c>
      <c r="H8" s="4"/>
      <c r="I8" s="9" t="s">
        <v>5</v>
      </c>
      <c r="J8" s="10">
        <f t="array" ref="J8">SUM(IF($E$2:$E$44="Cumbria",IF(ROW($E$2:$E$44)&lt;=SMALL(IF($E$2:$E$44="Cumbria",ROW($E$2:$E$44)),6),$A$2:$A$44)))</f>
        <v>0</v>
      </c>
      <c r="K8" s="4"/>
    </row>
    <row r="9" spans="1:11" ht="20.25" thickTop="1" thickBot="1" x14ac:dyDescent="0.35">
      <c r="A9" s="7">
        <f t="shared" si="0"/>
        <v>8</v>
      </c>
      <c r="B9" s="17">
        <v>85</v>
      </c>
      <c r="C9" s="5" t="str">
        <f>VLOOKUP($B9,'All Teams'!$T$4:$X$103,2,FALSE)</f>
        <v>Bobby</v>
      </c>
      <c r="D9" s="5" t="str">
        <f>VLOOKUP($B9,'All Teams'!$T$4:$X$103,3,FALSE)</f>
        <v>Scarborough</v>
      </c>
      <c r="E9" s="5" t="str">
        <f>VLOOKUP($B9,'All Teams'!$T$4:$X$103,4,FALSE)</f>
        <v>North Yorkshire</v>
      </c>
      <c r="F9" s="5" t="str">
        <f>VLOOKUP($B9,'All Teams'!$T$4:$X$103,5,FALSE)</f>
        <v>SB</v>
      </c>
      <c r="G9" s="25">
        <v>28.02</v>
      </c>
      <c r="H9" s="4"/>
      <c r="I9" s="9" t="s">
        <v>2</v>
      </c>
      <c r="J9" s="10">
        <f t="array" ref="J9">SUM(IF($E$2:$E$44="Durham",IF(ROW($E$2:$E$44)&lt;=SMALL(IF($E$2:$E$44="Durham",ROW($E$2:$E$44)),6),$A$2:$A$44)))</f>
        <v>74</v>
      </c>
      <c r="K9" s="4"/>
    </row>
    <row r="10" spans="1:11" ht="20.25" thickTop="1" thickBot="1" x14ac:dyDescent="0.35">
      <c r="A10" s="7">
        <f t="shared" si="0"/>
        <v>9</v>
      </c>
      <c r="B10" s="17">
        <v>42</v>
      </c>
      <c r="C10" s="5" t="str">
        <f>VLOOKUP($B10,'All Teams'!$T$4:$X$103,2,FALSE)</f>
        <v>Adrian</v>
      </c>
      <c r="D10" s="5" t="str">
        <f>VLOOKUP($B10,'All Teams'!$T$4:$X$103,3,FALSE)</f>
        <v xml:space="preserve"> Bailes</v>
      </c>
      <c r="E10" s="5" t="str">
        <f>VLOOKUP($B10,'All Teams'!$T$4:$X$103,4,FALSE)</f>
        <v>Durham</v>
      </c>
      <c r="F10" s="5" t="str">
        <f>VLOOKUP($B10,'All Teams'!$T$4:$X$103,5,FALSE)</f>
        <v>SB</v>
      </c>
      <c r="G10" s="25">
        <v>28.12</v>
      </c>
      <c r="H10" s="4"/>
      <c r="I10" s="9" t="s">
        <v>3</v>
      </c>
      <c r="J10" s="10">
        <f t="array" ref="J10">SUM(IF($E$2:$E$44="Northumberland",IF(ROW($E$2:$E$44)&lt;=SMALL(IF($E$2:$E$44="Northumberland",ROW($E$2:$E$44)),6),$A$2:$A$44)))</f>
        <v>68</v>
      </c>
      <c r="K10" s="4"/>
    </row>
    <row r="11" spans="1:11" ht="20.25" thickTop="1" thickBot="1" x14ac:dyDescent="0.35">
      <c r="A11" s="7">
        <f t="shared" si="0"/>
        <v>10</v>
      </c>
      <c r="B11" s="17">
        <v>86</v>
      </c>
      <c r="C11" s="5" t="str">
        <f>VLOOKUP($B11,'All Teams'!$T$4:$X$103,2,FALSE)</f>
        <v>Nathaniel</v>
      </c>
      <c r="D11" s="5" t="str">
        <f>VLOOKUP($B11,'All Teams'!$T$4:$X$103,3,FALSE)</f>
        <v>Welsby</v>
      </c>
      <c r="E11" s="5" t="str">
        <f>VLOOKUP($B11,'All Teams'!$T$4:$X$103,4,FALSE)</f>
        <v>North Yorkshire</v>
      </c>
      <c r="F11" s="5" t="str">
        <f>VLOOKUP($B11,'All Teams'!$T$4:$X$103,5,FALSE)</f>
        <v>SB</v>
      </c>
      <c r="G11" s="25">
        <v>28.2</v>
      </c>
      <c r="H11" s="4"/>
      <c r="I11" s="9" t="s">
        <v>23</v>
      </c>
      <c r="J11" s="10">
        <f t="array" ref="J11">SUM(IF($E$2:$E$44="North Yorkshire",IF(ROW($E$2:$E$44)&lt;=SMALL(IF($E$2:$E$44="North Yorkshire",ROW($E$2:$E$44)),6),$A$2:$A$44)))</f>
        <v>43</v>
      </c>
      <c r="K11" s="4"/>
    </row>
    <row r="12" spans="1:11" ht="15.75" thickTop="1" x14ac:dyDescent="0.25">
      <c r="A12" s="7">
        <f t="shared" si="0"/>
        <v>11</v>
      </c>
      <c r="B12" s="17">
        <v>44</v>
      </c>
      <c r="C12" s="5" t="str">
        <f>VLOOKUP($B12,'All Teams'!$T$4:$X$103,2,FALSE)</f>
        <v>Jordan</v>
      </c>
      <c r="D12" s="5" t="str">
        <f>VLOOKUP($B12,'All Teams'!$T$4:$X$103,3,FALSE)</f>
        <v xml:space="preserve"> Bell</v>
      </c>
      <c r="E12" s="5" t="str">
        <f>VLOOKUP($B12,'All Teams'!$T$4:$X$103,4,FALSE)</f>
        <v>Durham</v>
      </c>
      <c r="F12" s="5" t="str">
        <f>VLOOKUP($B12,'All Teams'!$T$4:$X$103,5,FALSE)</f>
        <v>SB</v>
      </c>
      <c r="G12" s="25">
        <v>28.43</v>
      </c>
      <c r="H12" s="4"/>
      <c r="I12" s="4"/>
      <c r="J12" s="4"/>
      <c r="K12" s="4"/>
    </row>
    <row r="13" spans="1:11" x14ac:dyDescent="0.25">
      <c r="A13" s="7">
        <f t="shared" si="0"/>
        <v>12</v>
      </c>
      <c r="B13" s="17">
        <v>87</v>
      </c>
      <c r="C13" s="5" t="str">
        <f>VLOOKUP($B13,'All Teams'!$T$4:$X$103,2,FALSE)</f>
        <v>Lewis</v>
      </c>
      <c r="D13" s="5" t="str">
        <f>VLOOKUP($B13,'All Teams'!$T$4:$X$103,3,FALSE)</f>
        <v>Bramley</v>
      </c>
      <c r="E13" s="5" t="str">
        <f>VLOOKUP($B13,'All Teams'!$T$4:$X$103,4,FALSE)</f>
        <v>North Yorkshire</v>
      </c>
      <c r="F13" s="5" t="str">
        <f>VLOOKUP($B13,'All Teams'!$T$4:$X$103,5,FALSE)</f>
        <v>SB</v>
      </c>
      <c r="G13" s="25">
        <v>28.54</v>
      </c>
      <c r="H13" s="4"/>
      <c r="I13" s="4"/>
      <c r="J13" s="4"/>
      <c r="K13" s="4"/>
    </row>
    <row r="14" spans="1:11" x14ac:dyDescent="0.25">
      <c r="A14" s="7">
        <f t="shared" si="0"/>
        <v>13</v>
      </c>
      <c r="B14" s="17">
        <v>64</v>
      </c>
      <c r="C14" s="5" t="str">
        <f>VLOOKUP($B14,'All Teams'!$T$4:$X$103,2,FALSE)</f>
        <v>Adam</v>
      </c>
      <c r="D14" s="5" t="str">
        <f>VLOOKUP($B14,'All Teams'!$T$4:$X$103,3,FALSE)</f>
        <v>Ewart</v>
      </c>
      <c r="E14" s="5" t="str">
        <f>VLOOKUP($B14,'All Teams'!$T$4:$X$103,4,FALSE)</f>
        <v>Northumberland</v>
      </c>
      <c r="F14" s="5" t="str">
        <f>VLOOKUP($B14,'All Teams'!$T$4:$X$103,5,FALSE)</f>
        <v>SB</v>
      </c>
      <c r="G14" s="25">
        <v>28.59</v>
      </c>
      <c r="H14" s="4"/>
      <c r="I14" s="4"/>
      <c r="J14" s="4"/>
      <c r="K14" s="4"/>
    </row>
    <row r="15" spans="1:11" x14ac:dyDescent="0.25">
      <c r="A15" s="7">
        <f t="shared" si="0"/>
        <v>14</v>
      </c>
      <c r="B15" s="17">
        <v>45</v>
      </c>
      <c r="C15" s="5" t="str">
        <f>VLOOKUP($B15,'All Teams'!$T$4:$X$103,2,FALSE)</f>
        <v xml:space="preserve">Isaac </v>
      </c>
      <c r="D15" s="5" t="str">
        <f>VLOOKUP($B15,'All Teams'!$T$4:$X$103,3,FALSE)</f>
        <v>Dunn</v>
      </c>
      <c r="E15" s="5" t="str">
        <f>VLOOKUP($B15,'All Teams'!$T$4:$X$103,4,FALSE)</f>
        <v>Durham</v>
      </c>
      <c r="F15" s="5" t="str">
        <f>VLOOKUP($B15,'All Teams'!$T$4:$X$103,5,FALSE)</f>
        <v>SB</v>
      </c>
      <c r="G15" s="25">
        <v>29.02</v>
      </c>
      <c r="H15" s="4"/>
      <c r="I15" s="4"/>
      <c r="J15" s="4"/>
      <c r="K15" s="4"/>
    </row>
    <row r="16" spans="1:11" x14ac:dyDescent="0.25">
      <c r="A16" s="7">
        <f t="shared" si="0"/>
        <v>15</v>
      </c>
      <c r="B16" s="17">
        <v>62</v>
      </c>
      <c r="C16" s="5" t="str">
        <f>VLOOKUP($B16,'All Teams'!$T$4:$X$103,2,FALSE)</f>
        <v>Phillip</v>
      </c>
      <c r="D16" s="5" t="str">
        <f>VLOOKUP($B16,'All Teams'!$T$4:$X$103,3,FALSE)</f>
        <v>Caldwell</v>
      </c>
      <c r="E16" s="5" t="str">
        <f>VLOOKUP($B16,'All Teams'!$T$4:$X$103,4,FALSE)</f>
        <v>Northumberland</v>
      </c>
      <c r="F16" s="5" t="str">
        <f>VLOOKUP($B16,'All Teams'!$T$4:$X$103,5,FALSE)</f>
        <v>SB</v>
      </c>
      <c r="G16" s="25">
        <v>29.03</v>
      </c>
      <c r="H16" s="4"/>
      <c r="I16" s="4"/>
      <c r="J16" s="4"/>
      <c r="K16" s="4"/>
    </row>
    <row r="17" spans="1:11" x14ac:dyDescent="0.25">
      <c r="A17" s="7">
        <f t="shared" si="0"/>
        <v>16</v>
      </c>
      <c r="B17" s="17">
        <v>65</v>
      </c>
      <c r="C17" s="5" t="str">
        <f>VLOOKUP($B17,'All Teams'!$T$4:$X$103,2,FALSE)</f>
        <v>James</v>
      </c>
      <c r="D17" s="5" t="str">
        <f>VLOOKUP($B17,'All Teams'!$T$4:$X$103,3,FALSE)</f>
        <v>Bolam</v>
      </c>
      <c r="E17" s="5" t="str">
        <f>VLOOKUP($B17,'All Teams'!$T$4:$X$103,4,FALSE)</f>
        <v>Northumberland</v>
      </c>
      <c r="F17" s="5" t="str">
        <f>VLOOKUP($B17,'All Teams'!$T$4:$X$103,5,FALSE)</f>
        <v>SB</v>
      </c>
      <c r="G17" s="25">
        <v>29.15</v>
      </c>
      <c r="H17" s="4"/>
      <c r="I17" s="4"/>
      <c r="J17" s="4"/>
      <c r="K17" s="4"/>
    </row>
    <row r="18" spans="1:11" x14ac:dyDescent="0.25">
      <c r="A18" s="7">
        <f t="shared" si="0"/>
        <v>17</v>
      </c>
      <c r="B18" s="17">
        <v>66</v>
      </c>
      <c r="C18" s="5" t="str">
        <f>VLOOKUP($B18,'All Teams'!$T$4:$X$103,2,FALSE)</f>
        <v>Jake</v>
      </c>
      <c r="D18" s="5" t="str">
        <f>VLOOKUP($B18,'All Teams'!$T$4:$X$103,3,FALSE)</f>
        <v>Jansen</v>
      </c>
      <c r="E18" s="5" t="str">
        <f>VLOOKUP($B18,'All Teams'!$T$4:$X$103,4,FALSE)</f>
        <v>Northumberland</v>
      </c>
      <c r="F18" s="5" t="str">
        <f>VLOOKUP($B18,'All Teams'!$T$4:$X$103,5,FALSE)</f>
        <v>SB</v>
      </c>
      <c r="G18" s="25">
        <v>29.22</v>
      </c>
      <c r="H18" s="4"/>
      <c r="I18" s="4"/>
      <c r="J18" s="4"/>
      <c r="K18" s="4"/>
    </row>
    <row r="19" spans="1:11" x14ac:dyDescent="0.25">
      <c r="A19" s="7">
        <f t="shared" si="0"/>
        <v>18</v>
      </c>
      <c r="B19" s="17">
        <v>49</v>
      </c>
      <c r="C19" s="5" t="str">
        <f>VLOOKUP($B19,'All Teams'!$T$4:$X$103,2,FALSE)</f>
        <v>Michael</v>
      </c>
      <c r="D19" s="5" t="str">
        <f>VLOOKUP($B19,'All Teams'!$T$4:$X$103,3,FALSE)</f>
        <v xml:space="preserve"> Todd</v>
      </c>
      <c r="E19" s="5" t="str">
        <f>VLOOKUP($B19,'All Teams'!$T$4:$X$103,4,FALSE)</f>
        <v>Durham</v>
      </c>
      <c r="F19" s="5" t="str">
        <f>VLOOKUP($B19,'All Teams'!$T$4:$X$103,5,FALSE)</f>
        <v>SB</v>
      </c>
      <c r="G19" s="25">
        <v>29.26</v>
      </c>
      <c r="H19" s="4"/>
      <c r="I19" s="4"/>
      <c r="J19" s="4"/>
      <c r="K19" s="4"/>
    </row>
    <row r="20" spans="1:11" x14ac:dyDescent="0.25">
      <c r="A20" s="7">
        <f t="shared" si="0"/>
        <v>19</v>
      </c>
      <c r="B20" s="17">
        <v>48</v>
      </c>
      <c r="C20" s="5" t="str">
        <f>VLOOKUP($B20,'All Teams'!$T$4:$X$103,2,FALSE)</f>
        <v>Adam</v>
      </c>
      <c r="D20" s="5" t="str">
        <f>VLOOKUP($B20,'All Teams'!$T$4:$X$103,3,FALSE)</f>
        <v xml:space="preserve"> Walker</v>
      </c>
      <c r="E20" s="5" t="str">
        <f>VLOOKUP($B20,'All Teams'!$T$4:$X$103,4,FALSE)</f>
        <v>Durham</v>
      </c>
      <c r="F20" s="5" t="str">
        <f>VLOOKUP($B20,'All Teams'!$T$4:$X$103,5,FALSE)</f>
        <v>SB</v>
      </c>
      <c r="G20" s="25">
        <v>29.32</v>
      </c>
      <c r="H20" s="4"/>
      <c r="I20" s="4"/>
      <c r="J20" s="4"/>
      <c r="K20" s="4"/>
    </row>
    <row r="21" spans="1:11" x14ac:dyDescent="0.25">
      <c r="A21" s="7">
        <f t="shared" si="0"/>
        <v>20</v>
      </c>
      <c r="B21" s="17">
        <v>5</v>
      </c>
      <c r="C21" s="5" t="str">
        <f>VLOOKUP($B21,'All Teams'!$T$4:$X$103,2,FALSE)</f>
        <v>Liam</v>
      </c>
      <c r="D21" s="5" t="str">
        <f>VLOOKUP($B21,'All Teams'!$T$4:$X$103,3,FALSE)</f>
        <v>Watson</v>
      </c>
      <c r="E21" s="5" t="str">
        <f>VLOOKUP($B21,'All Teams'!$T$4:$X$103,4,FALSE)</f>
        <v>Cleveland</v>
      </c>
      <c r="F21" s="5" t="str">
        <f>VLOOKUP($B21,'All Teams'!$T$4:$X$103,5,FALSE)</f>
        <v>SB</v>
      </c>
      <c r="G21" s="25">
        <v>29.34</v>
      </c>
      <c r="H21" s="4"/>
      <c r="I21" s="4"/>
      <c r="J21" s="4"/>
      <c r="K21" s="4"/>
    </row>
    <row r="22" spans="1:11" x14ac:dyDescent="0.25">
      <c r="A22" s="7">
        <f t="shared" si="0"/>
        <v>21</v>
      </c>
      <c r="B22" s="17">
        <v>89</v>
      </c>
      <c r="C22" s="5" t="str">
        <f>VLOOKUP($B22,'All Teams'!$T$4:$X$103,2,FALSE)</f>
        <v>Chris</v>
      </c>
      <c r="D22" s="5" t="str">
        <f>VLOOKUP($B22,'All Teams'!$T$4:$X$103,3,FALSE)</f>
        <v>Taylor</v>
      </c>
      <c r="E22" s="5" t="str">
        <f>VLOOKUP($B22,'All Teams'!$T$4:$X$103,4,FALSE)</f>
        <v>North Yorkshire</v>
      </c>
      <c r="F22" s="5" t="str">
        <f>VLOOKUP($B22,'All Teams'!$T$4:$X$103,5,FALSE)</f>
        <v>SB</v>
      </c>
      <c r="G22" s="25">
        <v>29.38</v>
      </c>
      <c r="H22" s="4"/>
      <c r="I22" s="4"/>
      <c r="J22" s="4"/>
      <c r="K22" s="4"/>
    </row>
    <row r="23" spans="1:11" x14ac:dyDescent="0.25">
      <c r="A23" s="7">
        <f t="shared" si="0"/>
        <v>22</v>
      </c>
      <c r="B23" s="17">
        <v>46</v>
      </c>
      <c r="C23" s="5" t="str">
        <f>VLOOKUP($B23,'All Teams'!$T$4:$X$103,2,FALSE)</f>
        <v xml:space="preserve">James </v>
      </c>
      <c r="D23" s="5" t="str">
        <f>VLOOKUP($B23,'All Teams'!$T$4:$X$103,3,FALSE)</f>
        <v>Watson</v>
      </c>
      <c r="E23" s="5" t="str">
        <f>VLOOKUP($B23,'All Teams'!$T$4:$X$103,4,FALSE)</f>
        <v>Durham</v>
      </c>
      <c r="F23" s="5" t="str">
        <f>VLOOKUP($B23,'All Teams'!$T$4:$X$103,5,FALSE)</f>
        <v>SB</v>
      </c>
      <c r="G23" s="25">
        <v>29.41</v>
      </c>
      <c r="H23" s="4"/>
      <c r="I23" s="4"/>
      <c r="J23" s="4"/>
      <c r="K23" s="4"/>
    </row>
    <row r="24" spans="1:11" x14ac:dyDescent="0.25">
      <c r="A24" s="7">
        <f t="shared" si="0"/>
        <v>23</v>
      </c>
      <c r="B24" s="17">
        <v>63</v>
      </c>
      <c r="C24" s="5" t="str">
        <f>VLOOKUP($B24,'All Teams'!$T$4:$X$103,2,FALSE)</f>
        <v>Ciaran</v>
      </c>
      <c r="D24" s="5" t="str">
        <f>VLOOKUP($B24,'All Teams'!$T$4:$X$103,3,FALSE)</f>
        <v>Turton</v>
      </c>
      <c r="E24" s="5" t="str">
        <f>VLOOKUP($B24,'All Teams'!$T$4:$X$103,4,FALSE)</f>
        <v>Northumberland</v>
      </c>
      <c r="F24" s="5" t="str">
        <f>VLOOKUP($B24,'All Teams'!$T$4:$X$103,5,FALSE)</f>
        <v>SB</v>
      </c>
      <c r="G24" s="25">
        <v>29.42</v>
      </c>
      <c r="H24" s="4"/>
      <c r="I24" s="4"/>
      <c r="J24" s="4"/>
      <c r="K24" s="4"/>
    </row>
    <row r="25" spans="1:11" x14ac:dyDescent="0.25">
      <c r="A25" s="7">
        <f t="shared" si="0"/>
        <v>24</v>
      </c>
      <c r="B25" s="17">
        <v>7</v>
      </c>
      <c r="C25" s="5" t="str">
        <f>VLOOKUP($B25,'All Teams'!$T$4:$X$103,2,FALSE)</f>
        <v>TJ</v>
      </c>
      <c r="D25" s="5" t="str">
        <f>VLOOKUP($B25,'All Teams'!$T$4:$X$103,3,FALSE)</f>
        <v>Gibson</v>
      </c>
      <c r="E25" s="5" t="str">
        <f>VLOOKUP($B25,'All Teams'!$T$4:$X$103,4,FALSE)</f>
        <v>Cleveland</v>
      </c>
      <c r="F25" s="5" t="str">
        <f>VLOOKUP($B25,'All Teams'!$T$4:$X$103,5,FALSE)</f>
        <v>SB</v>
      </c>
      <c r="G25" s="25">
        <v>29.49</v>
      </c>
      <c r="H25" s="4"/>
      <c r="I25" s="4"/>
      <c r="J25" s="4"/>
      <c r="K25" s="4"/>
    </row>
    <row r="26" spans="1:11" x14ac:dyDescent="0.25">
      <c r="A26" s="7">
        <f t="shared" si="0"/>
        <v>25</v>
      </c>
      <c r="B26" s="17">
        <v>57</v>
      </c>
      <c r="C26" s="5" t="str">
        <f>VLOOKUP($B26,'All Teams'!$T$4:$X$103,2,FALSE)</f>
        <v>Chris</v>
      </c>
      <c r="D26" s="5" t="str">
        <f>VLOOKUP($B26,'All Teams'!$T$4:$X$103,3,FALSE)</f>
        <v>Peverley</v>
      </c>
      <c r="E26" s="5" t="str">
        <f>VLOOKUP($B26,'All Teams'!$T$4:$X$103,4,FALSE)</f>
        <v>Durham</v>
      </c>
      <c r="F26" s="5" t="str">
        <f>VLOOKUP($B26,'All Teams'!$T$4:$X$103,5,FALSE)</f>
        <v>SB</v>
      </c>
      <c r="G26" s="25">
        <v>29.5</v>
      </c>
      <c r="H26" s="4"/>
      <c r="I26" s="4"/>
      <c r="J26" s="4"/>
      <c r="K26" s="4"/>
    </row>
    <row r="27" spans="1:11" x14ac:dyDescent="0.25">
      <c r="A27" s="7">
        <f t="shared" si="0"/>
        <v>26</v>
      </c>
      <c r="B27" s="17">
        <v>67</v>
      </c>
      <c r="C27" s="5" t="str">
        <f>VLOOKUP($B27,'All Teams'!$T$4:$X$103,2,FALSE)</f>
        <v>James</v>
      </c>
      <c r="D27" s="5" t="str">
        <f>VLOOKUP($B27,'All Teams'!$T$4:$X$103,3,FALSE)</f>
        <v>Stewart</v>
      </c>
      <c r="E27" s="5" t="str">
        <f>VLOOKUP($B27,'All Teams'!$T$4:$X$103,4,FALSE)</f>
        <v>Northumberland</v>
      </c>
      <c r="F27" s="5" t="str">
        <f>VLOOKUP($B27,'All Teams'!$T$4:$X$103,5,FALSE)</f>
        <v>SB</v>
      </c>
      <c r="G27" s="25">
        <v>29.53</v>
      </c>
      <c r="H27" s="4"/>
      <c r="I27" s="4"/>
      <c r="J27" s="4"/>
      <c r="K27" s="4"/>
    </row>
    <row r="28" spans="1:11" x14ac:dyDescent="0.25">
      <c r="A28" s="7">
        <f t="shared" si="0"/>
        <v>27</v>
      </c>
      <c r="B28" s="17">
        <v>3</v>
      </c>
      <c r="C28" s="5" t="str">
        <f>VLOOKUP($B28,'All Teams'!$T$4:$X$103,2,FALSE)</f>
        <v>Joe</v>
      </c>
      <c r="D28" s="5" t="str">
        <f>VLOOKUP($B28,'All Teams'!$T$4:$X$103,3,FALSE)</f>
        <v>Finn</v>
      </c>
      <c r="E28" s="5" t="str">
        <f>VLOOKUP($B28,'All Teams'!$T$4:$X$103,4,FALSE)</f>
        <v>Cleveland</v>
      </c>
      <c r="F28" s="5" t="str">
        <f>VLOOKUP($B28,'All Teams'!$T$4:$X$103,5,FALSE)</f>
        <v>SB</v>
      </c>
      <c r="G28" s="25">
        <v>29.56</v>
      </c>
      <c r="H28" s="4"/>
      <c r="I28" s="4"/>
      <c r="J28" s="4"/>
      <c r="K28" s="4"/>
    </row>
    <row r="29" spans="1:11" x14ac:dyDescent="0.25">
      <c r="A29" s="7">
        <f t="shared" si="0"/>
        <v>28</v>
      </c>
      <c r="B29" s="17">
        <v>47</v>
      </c>
      <c r="C29" s="5" t="str">
        <f>VLOOKUP($B29,'All Teams'!$T$4:$X$103,2,FALSE)</f>
        <v xml:space="preserve">Ross </v>
      </c>
      <c r="D29" s="5" t="str">
        <f>VLOOKUP($B29,'All Teams'!$T$4:$X$103,3,FALSE)</f>
        <v>Anderson</v>
      </c>
      <c r="E29" s="5" t="str">
        <f>VLOOKUP($B29,'All Teams'!$T$4:$X$103,4,FALSE)</f>
        <v>Durham</v>
      </c>
      <c r="F29" s="5" t="str">
        <f>VLOOKUP($B29,'All Teams'!$T$4:$X$103,5,FALSE)</f>
        <v>SB</v>
      </c>
      <c r="G29" s="25">
        <v>29.58</v>
      </c>
      <c r="H29" s="4"/>
      <c r="I29" s="4"/>
      <c r="J29" s="4"/>
      <c r="K29" s="4"/>
    </row>
    <row r="30" spans="1:11" x14ac:dyDescent="0.25">
      <c r="A30" s="7">
        <f t="shared" si="0"/>
        <v>29</v>
      </c>
      <c r="B30" s="17">
        <v>50</v>
      </c>
      <c r="C30" s="5" t="str">
        <f>VLOOKUP($B30,'All Teams'!$T$4:$X$103,2,FALSE)</f>
        <v>Jonathan</v>
      </c>
      <c r="D30" s="5" t="str">
        <f>VLOOKUP($B30,'All Teams'!$T$4:$X$103,3,FALSE)</f>
        <v xml:space="preserve"> Evans</v>
      </c>
      <c r="E30" s="5" t="str">
        <f>VLOOKUP($B30,'All Teams'!$T$4:$X$103,4,FALSE)</f>
        <v>Durham</v>
      </c>
      <c r="F30" s="5" t="str">
        <f>VLOOKUP($B30,'All Teams'!$T$4:$X$103,5,FALSE)</f>
        <v>SB</v>
      </c>
      <c r="G30" s="25">
        <v>29.59</v>
      </c>
      <c r="H30" s="4"/>
      <c r="I30" s="4"/>
      <c r="J30" s="4"/>
      <c r="K30" s="4"/>
    </row>
    <row r="31" spans="1:11" x14ac:dyDescent="0.25">
      <c r="A31" s="7">
        <f t="shared" si="0"/>
        <v>30</v>
      </c>
      <c r="B31" s="17">
        <v>51</v>
      </c>
      <c r="C31" s="5" t="str">
        <f>VLOOKUP($B31,'All Teams'!$T$4:$X$103,2,FALSE)</f>
        <v>Dan</v>
      </c>
      <c r="D31" s="5" t="str">
        <f>VLOOKUP($B31,'All Teams'!$T$4:$X$103,3,FALSE)</f>
        <v xml:space="preserve"> Wood</v>
      </c>
      <c r="E31" s="5" t="str">
        <f>VLOOKUP($B31,'All Teams'!$T$4:$X$103,4,FALSE)</f>
        <v>Durham</v>
      </c>
      <c r="F31" s="5" t="str">
        <f>VLOOKUP($B31,'All Teams'!$T$4:$X$103,5,FALSE)</f>
        <v>SB</v>
      </c>
      <c r="G31" s="25">
        <v>30.01</v>
      </c>
      <c r="H31" s="4"/>
      <c r="I31" s="4"/>
      <c r="J31" s="4"/>
      <c r="K31" s="4"/>
    </row>
    <row r="32" spans="1:11" x14ac:dyDescent="0.25">
      <c r="A32" s="7">
        <f t="shared" si="0"/>
        <v>31</v>
      </c>
      <c r="B32" s="17">
        <v>68</v>
      </c>
      <c r="C32" s="5" t="str">
        <f>VLOOKUP($B32,'All Teams'!$T$4:$X$103,2,FALSE)</f>
        <v>Connor</v>
      </c>
      <c r="D32" s="5" t="str">
        <f>VLOOKUP($B32,'All Teams'!$T$4:$X$103,3,FALSE)</f>
        <v>Scott</v>
      </c>
      <c r="E32" s="5" t="str">
        <f>VLOOKUP($B32,'All Teams'!$T$4:$X$103,4,FALSE)</f>
        <v>Northumberland</v>
      </c>
      <c r="F32" s="5" t="str">
        <f>VLOOKUP($B32,'All Teams'!$T$4:$X$103,5,FALSE)</f>
        <v>SB</v>
      </c>
      <c r="G32" s="25">
        <v>30.21</v>
      </c>
      <c r="H32" s="4"/>
      <c r="I32" s="4"/>
      <c r="J32" s="4"/>
      <c r="K32" s="4"/>
    </row>
    <row r="33" spans="1:11" x14ac:dyDescent="0.25">
      <c r="A33" s="7">
        <f t="shared" si="0"/>
        <v>32</v>
      </c>
      <c r="B33" s="17">
        <v>71</v>
      </c>
      <c r="C33" s="5" t="str">
        <f>VLOOKUP($B33,'All Teams'!$T$4:$X$103,2,FALSE)</f>
        <v>Alex</v>
      </c>
      <c r="D33" s="5" t="str">
        <f>VLOOKUP($B33,'All Teams'!$T$4:$X$103,3,FALSE)</f>
        <v>O'Neill</v>
      </c>
      <c r="E33" s="5" t="str">
        <f>VLOOKUP($B33,'All Teams'!$T$4:$X$103,4,FALSE)</f>
        <v>Northumberland</v>
      </c>
      <c r="F33" s="5" t="str">
        <f>VLOOKUP($B33,'All Teams'!$T$4:$X$103,5,FALSE)</f>
        <v>SB</v>
      </c>
      <c r="G33" s="25">
        <v>30.25</v>
      </c>
      <c r="H33" s="4"/>
      <c r="I33" s="4"/>
      <c r="J33" s="4"/>
      <c r="K33" s="4"/>
    </row>
    <row r="34" spans="1:11" x14ac:dyDescent="0.25">
      <c r="A34" s="7">
        <f t="shared" si="0"/>
        <v>33</v>
      </c>
      <c r="B34" s="17">
        <v>88</v>
      </c>
      <c r="C34" s="5" t="str">
        <f>VLOOKUP($B34,'All Teams'!$T$4:$X$103,2,FALSE)</f>
        <v>Stan</v>
      </c>
      <c r="D34" s="5" t="str">
        <f>VLOOKUP($B34,'All Teams'!$T$4:$X$103,3,FALSE)</f>
        <v>Whitfield</v>
      </c>
      <c r="E34" s="5" t="str">
        <f>VLOOKUP($B34,'All Teams'!$T$4:$X$103,4,FALSE)</f>
        <v>North Yorkshire</v>
      </c>
      <c r="F34" s="5" t="str">
        <f>VLOOKUP($B34,'All Teams'!$T$4:$X$103,5,FALSE)</f>
        <v>SB</v>
      </c>
      <c r="G34" s="25">
        <v>30.42</v>
      </c>
      <c r="H34" s="4"/>
      <c r="I34" s="4"/>
      <c r="J34" s="4"/>
      <c r="K34" s="4"/>
    </row>
    <row r="35" spans="1:11" x14ac:dyDescent="0.25">
      <c r="A35" s="7">
        <f t="shared" si="0"/>
        <v>34</v>
      </c>
      <c r="B35" s="17">
        <v>69</v>
      </c>
      <c r="C35" s="5" t="str">
        <f>VLOOKUP($B35,'All Teams'!$T$4:$X$103,2,FALSE)</f>
        <v>Tristan</v>
      </c>
      <c r="D35" s="5" t="str">
        <f>VLOOKUP($B35,'All Teams'!$T$4:$X$103,3,FALSE)</f>
        <v>Peel</v>
      </c>
      <c r="E35" s="5" t="str">
        <f>VLOOKUP($B35,'All Teams'!$T$4:$X$103,4,FALSE)</f>
        <v>Northumberland</v>
      </c>
      <c r="F35" s="5" t="str">
        <f>VLOOKUP($B35,'All Teams'!$T$4:$X$103,5,FALSE)</f>
        <v>SB</v>
      </c>
      <c r="G35" s="25">
        <v>31</v>
      </c>
      <c r="H35" s="4"/>
      <c r="I35" s="4"/>
      <c r="J35" s="4"/>
      <c r="K35" s="4"/>
    </row>
    <row r="36" spans="1:11" x14ac:dyDescent="0.25">
      <c r="A36" s="7">
        <f t="shared" si="0"/>
        <v>35</v>
      </c>
      <c r="B36" s="17">
        <v>6</v>
      </c>
      <c r="C36" s="5" t="str">
        <f>VLOOKUP($B36,'All Teams'!$T$4:$X$103,2,FALSE)</f>
        <v>Ross</v>
      </c>
      <c r="D36" s="5" t="str">
        <f>VLOOKUP($B36,'All Teams'!$T$4:$X$103,3,FALSE)</f>
        <v>Ward</v>
      </c>
      <c r="E36" s="5" t="str">
        <f>VLOOKUP($B36,'All Teams'!$T$4:$X$103,4,FALSE)</f>
        <v>Cleveland</v>
      </c>
      <c r="F36" s="5" t="str">
        <f>VLOOKUP($B36,'All Teams'!$T$4:$X$103,5,FALSE)</f>
        <v>SB</v>
      </c>
      <c r="G36" s="25">
        <v>31.39</v>
      </c>
      <c r="H36" s="4"/>
      <c r="I36" s="4"/>
      <c r="J36" s="4"/>
      <c r="K36" s="4"/>
    </row>
    <row r="37" spans="1:11" x14ac:dyDescent="0.25">
      <c r="A37" s="7">
        <f t="shared" si="0"/>
        <v>36</v>
      </c>
      <c r="B37" s="17">
        <v>72</v>
      </c>
      <c r="C37" s="5" t="str">
        <f>VLOOKUP($B37,'All Teams'!$T$4:$X$103,2,FALSE)</f>
        <v>Mark</v>
      </c>
      <c r="D37" s="5" t="str">
        <f>VLOOKUP($B37,'All Teams'!$T$4:$X$103,3,FALSE)</f>
        <v>Todhunter</v>
      </c>
      <c r="E37" s="5" t="str">
        <f>VLOOKUP($B37,'All Teams'!$T$4:$X$103,4,FALSE)</f>
        <v>Northumberland</v>
      </c>
      <c r="F37" s="5" t="str">
        <f>VLOOKUP($B37,'All Teams'!$T$4:$X$103,5,FALSE)</f>
        <v>SB</v>
      </c>
      <c r="G37" s="25">
        <v>31.48</v>
      </c>
      <c r="H37" s="4"/>
      <c r="I37" s="4"/>
      <c r="J37" s="4"/>
      <c r="K37" s="4"/>
    </row>
    <row r="38" spans="1:11" x14ac:dyDescent="0.25">
      <c r="A38" s="7">
        <f t="shared" si="0"/>
        <v>37</v>
      </c>
      <c r="B38" s="17">
        <v>73</v>
      </c>
      <c r="C38" s="5" t="str">
        <f>VLOOKUP($B38,'All Teams'!$T$4:$X$103,2,FALSE)</f>
        <v>Calum</v>
      </c>
      <c r="D38" s="5" t="str">
        <f>VLOOKUP($B38,'All Teams'!$T$4:$X$103,3,FALSE)</f>
        <v>Storey</v>
      </c>
      <c r="E38" s="5" t="str">
        <f>VLOOKUP($B38,'All Teams'!$T$4:$X$103,4,FALSE)</f>
        <v>Northumberland</v>
      </c>
      <c r="F38" s="5" t="str">
        <f>VLOOKUP($B38,'All Teams'!$T$4:$X$103,5,FALSE)</f>
        <v>SB</v>
      </c>
      <c r="G38" s="25">
        <v>32.5</v>
      </c>
      <c r="H38" s="4"/>
      <c r="I38" s="4"/>
      <c r="J38" s="4"/>
      <c r="K38" s="4"/>
    </row>
    <row r="39" spans="1:11" x14ac:dyDescent="0.25">
      <c r="A39" s="7">
        <f t="shared" si="0"/>
        <v>38</v>
      </c>
      <c r="B39" s="17">
        <v>70</v>
      </c>
      <c r="C39" s="5" t="str">
        <f>VLOOKUP($B39,'All Teams'!$T$4:$X$103,2,FALSE)</f>
        <v>Matthew</v>
      </c>
      <c r="D39" s="5" t="str">
        <f>VLOOKUP($B39,'All Teams'!$T$4:$X$103,3,FALSE)</f>
        <v>Armstrong</v>
      </c>
      <c r="E39" s="5" t="str">
        <f>VLOOKUP($B39,'All Teams'!$T$4:$X$103,4,FALSE)</f>
        <v>Northumberland</v>
      </c>
      <c r="F39" s="5" t="str">
        <f>VLOOKUP($B39,'All Teams'!$T$4:$X$103,5,FALSE)</f>
        <v>SB</v>
      </c>
      <c r="G39" s="25">
        <v>32.54</v>
      </c>
      <c r="H39" s="4"/>
      <c r="I39" s="4"/>
      <c r="J39" s="4"/>
      <c r="K39" s="4"/>
    </row>
    <row r="40" spans="1:11" x14ac:dyDescent="0.25">
      <c r="A40" s="7">
        <f t="shared" si="0"/>
        <v>39</v>
      </c>
      <c r="B40" s="17">
        <v>54</v>
      </c>
      <c r="C40" s="5" t="str">
        <f>VLOOKUP($B40,'All Teams'!$T$4:$X$103,2,FALSE)</f>
        <v>Ben</v>
      </c>
      <c r="D40" s="5" t="str">
        <f>VLOOKUP($B40,'All Teams'!$T$4:$X$103,3,FALSE)</f>
        <v xml:space="preserve"> Simms</v>
      </c>
      <c r="E40" s="5" t="str">
        <f>VLOOKUP($B40,'All Teams'!$T$4:$X$103,4,FALSE)</f>
        <v>Durham</v>
      </c>
      <c r="F40" s="5" t="str">
        <f>VLOOKUP($B40,'All Teams'!$T$4:$X$103,5,FALSE)</f>
        <v>SB</v>
      </c>
      <c r="G40" s="25">
        <v>32.549999999999997</v>
      </c>
      <c r="H40" s="4"/>
      <c r="I40" s="4"/>
      <c r="J40" s="4"/>
      <c r="K40" s="4"/>
    </row>
    <row r="41" spans="1:11" x14ac:dyDescent="0.25">
      <c r="A41" s="7">
        <f t="shared" si="0"/>
        <v>40</v>
      </c>
      <c r="B41" s="17">
        <v>56</v>
      </c>
      <c r="C41" s="5" t="str">
        <f>VLOOKUP($B41,'All Teams'!$T$4:$X$103,2,FALSE)</f>
        <v xml:space="preserve">Ryan </v>
      </c>
      <c r="D41" s="5" t="str">
        <f>VLOOKUP($B41,'All Teams'!$T$4:$X$103,3,FALSE)</f>
        <v>Towler</v>
      </c>
      <c r="E41" s="5" t="str">
        <f>VLOOKUP($B41,'All Teams'!$T$4:$X$103,4,FALSE)</f>
        <v>Durham</v>
      </c>
      <c r="F41" s="5" t="str">
        <f>VLOOKUP($B41,'All Teams'!$T$4:$X$103,5,FALSE)</f>
        <v>SB</v>
      </c>
      <c r="G41" s="25">
        <v>33.08</v>
      </c>
      <c r="H41" s="4"/>
      <c r="I41" s="4"/>
      <c r="J41" s="4"/>
      <c r="K41" s="4"/>
    </row>
    <row r="42" spans="1:11" x14ac:dyDescent="0.25">
      <c r="A42" s="7">
        <f t="shared" si="0"/>
        <v>41</v>
      </c>
      <c r="B42" s="17">
        <v>55</v>
      </c>
      <c r="C42" s="5" t="str">
        <f>VLOOKUP($B42,'All Teams'!$T$4:$X$103,2,FALSE)</f>
        <v>Bradley</v>
      </c>
      <c r="D42" s="5" t="str">
        <f>VLOOKUP($B42,'All Teams'!$T$4:$X$103,3,FALSE)</f>
        <v xml:space="preserve"> Crow</v>
      </c>
      <c r="E42" s="5" t="str">
        <f>VLOOKUP($B42,'All Teams'!$T$4:$X$103,4,FALSE)</f>
        <v>Durham</v>
      </c>
      <c r="F42" s="5" t="str">
        <f>VLOOKUP($B42,'All Teams'!$T$4:$X$103,5,FALSE)</f>
        <v>SB</v>
      </c>
      <c r="G42" s="25">
        <v>34.21</v>
      </c>
      <c r="H42" s="4"/>
      <c r="I42" s="4"/>
      <c r="J42" s="4"/>
      <c r="K42" s="4"/>
    </row>
    <row r="43" spans="1:11" x14ac:dyDescent="0.25">
      <c r="A43" s="7">
        <f t="shared" si="0"/>
        <v>42</v>
      </c>
      <c r="B43" s="17">
        <v>9</v>
      </c>
      <c r="C43" s="5" t="str">
        <f>VLOOKUP($B43,'All Teams'!$T$4:$X$103,2,FALSE)</f>
        <v>Ross</v>
      </c>
      <c r="D43" s="5" t="str">
        <f>VLOOKUP($B43,'All Teams'!$T$4:$X$103,3,FALSE)</f>
        <v>Pickersgill</v>
      </c>
      <c r="E43" s="5" t="str">
        <f>VLOOKUP($B43,'All Teams'!$T$4:$X$103,4,FALSE)</f>
        <v>Cleveland</v>
      </c>
      <c r="F43" s="5" t="str">
        <f>VLOOKUP($B43,'All Teams'!$T$4:$X$103,5,FALSE)</f>
        <v>SB</v>
      </c>
      <c r="G43" s="25">
        <v>35.06</v>
      </c>
      <c r="H43" s="4"/>
      <c r="I43" s="4"/>
      <c r="J43" s="4"/>
      <c r="K43" s="4"/>
    </row>
    <row r="44" spans="1:11" x14ac:dyDescent="0.25">
      <c r="A44" s="7">
        <f t="shared" si="0"/>
        <v>43</v>
      </c>
      <c r="B44" s="17">
        <v>74</v>
      </c>
      <c r="C44" s="5" t="str">
        <f>VLOOKUP($B44,'All Teams'!$T$4:$X$103,2,FALSE)</f>
        <v xml:space="preserve">Daniel </v>
      </c>
      <c r="D44" s="5" t="str">
        <f>VLOOKUP($B44,'All Teams'!$T$4:$X$103,3,FALSE)</f>
        <v>Tindle</v>
      </c>
      <c r="E44" s="5" t="str">
        <f>VLOOKUP($B44,'All Teams'!$T$4:$X$103,4,FALSE)</f>
        <v>Northumberland</v>
      </c>
      <c r="F44" s="5" t="str">
        <f>VLOOKUP($B44,'All Teams'!$T$4:$X$103,5,FALSE)</f>
        <v>SB</v>
      </c>
      <c r="G44" s="25">
        <v>36.07</v>
      </c>
      <c r="H44" s="4"/>
      <c r="I44" s="4"/>
      <c r="J44" s="4"/>
      <c r="K44" s="4"/>
    </row>
  </sheetData>
  <sheetProtection selectLockedCells="1"/>
  <conditionalFormatting sqref="J7:J11">
    <cfRule type="cellIs" dxfId="5" priority="1" operator="equal">
      <formula>SMALL($J$7:$J$11,1)</formula>
    </cfRule>
    <cfRule type="cellIs" dxfId="4" priority="2" operator="equal">
      <formula>SMALL($J$7:$J$11,3)</formula>
    </cfRule>
    <cfRule type="cellIs" dxfId="3" priority="3" operator="equal">
      <formula>SMALL($J$7:$J$11,2)</formula>
    </cfRule>
  </conditionalFormatting>
  <pageMargins left="0.7" right="0.7" top="0.75" bottom="0.75" header="0.3" footer="0.3"/>
  <pageSetup paperSize="9" scale="8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workbookViewId="0">
      <pane ySplit="1" topLeftCell="A2" activePane="bottomLeft" state="frozen"/>
      <selection pane="bottomLeft" activeCell="F23" sqref="F23"/>
    </sheetView>
  </sheetViews>
  <sheetFormatPr defaultRowHeight="15" x14ac:dyDescent="0.25"/>
  <cols>
    <col min="1" max="1" width="8.28515625" style="12" bestFit="1" customWidth="1"/>
    <col min="2" max="2" width="8.28515625" style="4" bestFit="1" customWidth="1"/>
    <col min="3" max="3" width="8.85546875" style="4" bestFit="1" customWidth="1"/>
    <col min="4" max="4" width="14.140625" style="4" bestFit="1" customWidth="1"/>
    <col min="5" max="5" width="15" style="4" bestFit="1" customWidth="1"/>
    <col min="6" max="6" width="10.42578125" style="4" bestFit="1" customWidth="1"/>
    <col min="7" max="7" width="8.42578125" style="4" customWidth="1"/>
    <col min="8" max="8" width="9.140625" style="4"/>
    <col min="9" max="9" width="21.140625" style="4" bestFit="1" customWidth="1"/>
    <col min="10" max="10" width="8.140625" style="4" bestFit="1" customWidth="1"/>
    <col min="11" max="16384" width="9.140625" style="4"/>
  </cols>
  <sheetData>
    <row r="1" spans="1:10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6</v>
      </c>
      <c r="F1" s="7" t="s">
        <v>12</v>
      </c>
      <c r="G1" s="40" t="s">
        <v>649</v>
      </c>
    </row>
    <row r="2" spans="1:10" x14ac:dyDescent="0.25">
      <c r="A2" s="7">
        <v>1</v>
      </c>
      <c r="B2" s="17">
        <v>41</v>
      </c>
      <c r="C2" s="5" t="str">
        <f>VLOOKUP($B2,'All Teams'!$AR$4:$AV$103,2,FALSE)</f>
        <v xml:space="preserve">Amy </v>
      </c>
      <c r="D2" s="5" t="str">
        <f>VLOOKUP($B2,'All Teams'!$AR$4:$AV$103,3,FALSE)</f>
        <v>Etherington</v>
      </c>
      <c r="E2" s="5" t="str">
        <f>VLOOKUP($B2,'All Teams'!$AR$4:$AV$103,4,FALSE)</f>
        <v>Durham</v>
      </c>
      <c r="F2" s="5" t="str">
        <f>VLOOKUP($B2,'All Teams'!$AR$4:$AV$103,5,FALSE)</f>
        <v>SG</v>
      </c>
      <c r="G2" s="25">
        <v>17.420000000000002</v>
      </c>
    </row>
    <row r="3" spans="1:10" x14ac:dyDescent="0.25">
      <c r="A3" s="7">
        <f>A2+1</f>
        <v>2</v>
      </c>
      <c r="B3" s="17">
        <v>61</v>
      </c>
      <c r="C3" s="5" t="str">
        <f>VLOOKUP($B3,'All Teams'!$AR$4:$AV$103,2,FALSE)</f>
        <v>Elizabeth</v>
      </c>
      <c r="D3" s="5" t="str">
        <f>VLOOKUP($B3,'All Teams'!$AR$4:$AV$103,3,FALSE)</f>
        <v>Mooney</v>
      </c>
      <c r="E3" s="5" t="str">
        <f>VLOOKUP($B3,'All Teams'!$AR$4:$AV$103,4,FALSE)</f>
        <v>Northumberland</v>
      </c>
      <c r="F3" s="5" t="str">
        <f>VLOOKUP($B3,'All Teams'!$AR$4:$AV$103,5,FALSE)</f>
        <v>SG</v>
      </c>
      <c r="G3" s="25">
        <v>18.05</v>
      </c>
    </row>
    <row r="4" spans="1:10" ht="15.75" thickBot="1" x14ac:dyDescent="0.3">
      <c r="A4" s="7">
        <f t="shared" ref="A4:A21" si="0">A3+1</f>
        <v>3</v>
      </c>
      <c r="B4" s="17">
        <v>43</v>
      </c>
      <c r="C4" s="5" t="str">
        <f>VLOOKUP($B4,'All Teams'!$AR$4:$AV$103,2,FALSE)</f>
        <v>Sophie</v>
      </c>
      <c r="D4" s="5" t="str">
        <f>VLOOKUP($B4,'All Teams'!$AR$4:$AV$103,3,FALSE)</f>
        <v xml:space="preserve"> Forster</v>
      </c>
      <c r="E4" s="5" t="str">
        <f>VLOOKUP($B4,'All Teams'!$AR$4:$AV$103,4,FALSE)</f>
        <v>Durham</v>
      </c>
      <c r="F4" s="5" t="str">
        <f>VLOOKUP($B4,'All Teams'!$AR$4:$AV$103,5,FALSE)</f>
        <v>SG</v>
      </c>
      <c r="G4" s="25">
        <v>18.100000000000001</v>
      </c>
    </row>
    <row r="5" spans="1:10" ht="22.5" thickTop="1" thickBot="1" x14ac:dyDescent="0.4">
      <c r="A5" s="7">
        <f t="shared" si="0"/>
        <v>4</v>
      </c>
      <c r="B5" s="17">
        <v>82</v>
      </c>
      <c r="C5" s="5" t="str">
        <f>VLOOKUP($B5,'All Teams'!$AR$4:$AV$103,2,FALSE)</f>
        <v>Ruth</v>
      </c>
      <c r="D5" s="5" t="str">
        <f>VLOOKUP($B5,'All Teams'!$AR$4:$AV$103,3,FALSE)</f>
        <v>Jones</v>
      </c>
      <c r="E5" s="5" t="str">
        <f>VLOOKUP($B5,'All Teams'!$AR$4:$AV$103,4,FALSE)</f>
        <v>North Yorkshire</v>
      </c>
      <c r="F5" s="5" t="str">
        <f>VLOOKUP($B5,'All Teams'!$AR$4:$AV$103,5,FALSE)</f>
        <v>SG</v>
      </c>
      <c r="G5" s="25">
        <v>18.34</v>
      </c>
      <c r="I5" s="8" t="s">
        <v>21</v>
      </c>
      <c r="J5" s="8"/>
    </row>
    <row r="6" spans="1:10" ht="22.5" thickTop="1" thickBot="1" x14ac:dyDescent="0.4">
      <c r="A6" s="7">
        <f t="shared" si="0"/>
        <v>5</v>
      </c>
      <c r="B6" s="17">
        <v>44</v>
      </c>
      <c r="C6" s="5" t="str">
        <f>VLOOKUP($B6,'All Teams'!$AR$4:$AV$103,2,FALSE)</f>
        <v>Abbie</v>
      </c>
      <c r="D6" s="5" t="str">
        <f>VLOOKUP($B6,'All Teams'!$AR$4:$AV$103,3,FALSE)</f>
        <v xml:space="preserve"> Hearmon</v>
      </c>
      <c r="E6" s="5" t="str">
        <f>VLOOKUP($B6,'All Teams'!$AR$4:$AV$103,4,FALSE)</f>
        <v>Durham</v>
      </c>
      <c r="F6" s="5" t="str">
        <f>VLOOKUP($B6,'All Teams'!$AR$4:$AV$103,5,FALSE)</f>
        <v>SG</v>
      </c>
      <c r="G6" s="25">
        <v>18.420000000000002</v>
      </c>
      <c r="I6" s="8" t="s">
        <v>6</v>
      </c>
      <c r="J6" s="8" t="s">
        <v>22</v>
      </c>
    </row>
    <row r="7" spans="1:10" ht="20.25" thickTop="1" thickBot="1" x14ac:dyDescent="0.35">
      <c r="A7" s="7">
        <f t="shared" si="0"/>
        <v>6</v>
      </c>
      <c r="B7" s="17">
        <v>81</v>
      </c>
      <c r="C7" s="5" t="str">
        <f>VLOOKUP($B7,'All Teams'!$AR$4:$AV$103,2,FALSE)</f>
        <v>Kate</v>
      </c>
      <c r="D7" s="5" t="str">
        <f>VLOOKUP($B7,'All Teams'!$AR$4:$AV$103,3,FALSE)</f>
        <v>Harris</v>
      </c>
      <c r="E7" s="5" t="str">
        <f>VLOOKUP($B7,'All Teams'!$AR$4:$AV$103,4,FALSE)</f>
        <v>North Yorkshire</v>
      </c>
      <c r="F7" s="5" t="str">
        <f>VLOOKUP($B7,'All Teams'!$AR$4:$AV$103,5,FALSE)</f>
        <v>SG</v>
      </c>
      <c r="G7" s="25">
        <v>18.52</v>
      </c>
      <c r="I7" s="9" t="s">
        <v>4</v>
      </c>
      <c r="J7" s="10" t="e">
        <f t="array" ref="J7">SUM(IF($E$2:$E$21="Cleveland",IF(ROW($E$2:$E$21)&lt;=SMALL(IF($E$2:$E$21="Cleveland",ROW($E$2:$E$21)),6),$A$2:$A$21)))</f>
        <v>#NUM!</v>
      </c>
    </row>
    <row r="8" spans="1:10" ht="20.25" thickTop="1" thickBot="1" x14ac:dyDescent="0.35">
      <c r="A8" s="7">
        <f t="shared" si="0"/>
        <v>7</v>
      </c>
      <c r="B8" s="17">
        <v>62</v>
      </c>
      <c r="C8" s="5" t="str">
        <f>VLOOKUP($B8,'All Teams'!$AR$4:$AV$103,2,FALSE)</f>
        <v>Robyn</v>
      </c>
      <c r="D8" s="5" t="str">
        <f>VLOOKUP($B8,'All Teams'!$AR$4:$AV$103,3,FALSE)</f>
        <v>Flockhart</v>
      </c>
      <c r="E8" s="5" t="str">
        <f>VLOOKUP($B8,'All Teams'!$AR$4:$AV$103,4,FALSE)</f>
        <v>Northumberland</v>
      </c>
      <c r="F8" s="5" t="str">
        <f>VLOOKUP($B8,'All Teams'!$AR$4:$AV$103,5,FALSE)</f>
        <v>SG</v>
      </c>
      <c r="G8" s="25">
        <v>19.38</v>
      </c>
      <c r="I8" s="9" t="s">
        <v>5</v>
      </c>
      <c r="J8" s="10">
        <f t="array" ref="J8">SUM(IF($E$2:$E$21="Cumbria",IF(ROW($E$2:$E$21)&lt;=SMALL(IF($E$2:$E$21="Cumbria",ROW($E$2:$E$21)),6),$A$2:$A$21)))</f>
        <v>0</v>
      </c>
    </row>
    <row r="9" spans="1:10" ht="20.25" thickTop="1" thickBot="1" x14ac:dyDescent="0.35">
      <c r="A9" s="7">
        <f t="shared" si="0"/>
        <v>8</v>
      </c>
      <c r="B9" s="17">
        <v>45</v>
      </c>
      <c r="C9" s="5" t="str">
        <f>VLOOKUP($B9,'All Teams'!$AR$4:$AV$103,2,FALSE)</f>
        <v xml:space="preserve">Amy </v>
      </c>
      <c r="D9" s="5" t="str">
        <f>VLOOKUP($B9,'All Teams'!$AR$4:$AV$103,3,FALSE)</f>
        <v>Coulson</v>
      </c>
      <c r="E9" s="5" t="str">
        <f>VLOOKUP($B9,'All Teams'!$AR$4:$AV$103,4,FALSE)</f>
        <v>Durham</v>
      </c>
      <c r="F9" s="5" t="str">
        <f>VLOOKUP($B9,'All Teams'!$AR$4:$AV$103,5,FALSE)</f>
        <v>SG</v>
      </c>
      <c r="G9" s="25">
        <v>19.45</v>
      </c>
      <c r="I9" s="9" t="s">
        <v>2</v>
      </c>
      <c r="J9" s="10">
        <f t="array" ref="J9">SUM(IF($E$2:$E$21="Durham",IF(ROW($E$2:$E$21)&lt;=SMALL(IF($E$2:$E$21="Durham",ROW($E$2:$E$21)),6),$A$2:$A$21)))</f>
        <v>42</v>
      </c>
    </row>
    <row r="10" spans="1:10" ht="20.25" thickTop="1" thickBot="1" x14ac:dyDescent="0.35">
      <c r="A10" s="7">
        <f t="shared" si="0"/>
        <v>9</v>
      </c>
      <c r="B10" s="17">
        <v>85</v>
      </c>
      <c r="C10" s="5" t="str">
        <f>VLOOKUP($B10,'All Teams'!$AR$4:$AV$103,2,FALSE)</f>
        <v>Connie</v>
      </c>
      <c r="D10" s="5" t="str">
        <f>VLOOKUP($B10,'All Teams'!$AR$4:$AV$103,3,FALSE)</f>
        <v>O'Neill</v>
      </c>
      <c r="E10" s="5" t="str">
        <f>VLOOKUP($B10,'All Teams'!$AR$4:$AV$103,4,FALSE)</f>
        <v>North Yorkshire</v>
      </c>
      <c r="F10" s="5" t="str">
        <f>VLOOKUP($B10,'All Teams'!$AR$4:$AV$103,5,FALSE)</f>
        <v>SG</v>
      </c>
      <c r="G10" s="25">
        <v>19.47</v>
      </c>
      <c r="I10" s="9" t="s">
        <v>3</v>
      </c>
      <c r="J10" s="10" t="e">
        <f t="array" ref="J10">SUM(IF($E$2:$E$21="Northumberland",IF(ROW($E$2:$E$21)&lt;=SMALL(IF($E$2:$E$21="Northumberland",ROW($E$2:$E$21)),6),$A$2:$A$21)))</f>
        <v>#NUM!</v>
      </c>
    </row>
    <row r="11" spans="1:10" ht="20.25" thickTop="1" thickBot="1" x14ac:dyDescent="0.35">
      <c r="A11" s="7">
        <f t="shared" si="0"/>
        <v>10</v>
      </c>
      <c r="B11" s="17">
        <v>64</v>
      </c>
      <c r="C11" s="5" t="str">
        <f>VLOOKUP($B11,'All Teams'!$AR$4:$AV$103,2,FALSE)</f>
        <v>Rebecca</v>
      </c>
      <c r="D11" s="5" t="str">
        <f>VLOOKUP($B11,'All Teams'!$AR$4:$AV$103,3,FALSE)</f>
        <v>Pease</v>
      </c>
      <c r="E11" s="5" t="str">
        <f>VLOOKUP($B11,'All Teams'!$AR$4:$AV$103,4,FALSE)</f>
        <v>Northumberland</v>
      </c>
      <c r="F11" s="5" t="str">
        <f>VLOOKUP($B11,'All Teams'!$AR$4:$AV$103,5,FALSE)</f>
        <v>SG</v>
      </c>
      <c r="G11" s="25">
        <v>19.579999999999998</v>
      </c>
      <c r="I11" s="9" t="s">
        <v>23</v>
      </c>
      <c r="J11" s="10" t="e">
        <f t="array" ref="J11">SUM(IF($E$2:$E$21="North Yorkshire",IF(ROW($E$2:$E$21)&lt;=SMALL(IF($E$2:$E$21="North Yorkshire",ROW($E$2:$E$21)),6),$A$2:$A$21)))</f>
        <v>#NUM!</v>
      </c>
    </row>
    <row r="12" spans="1:10" ht="15.75" thickTop="1" x14ac:dyDescent="0.25">
      <c r="A12" s="7">
        <f t="shared" si="0"/>
        <v>11</v>
      </c>
      <c r="B12" s="17">
        <v>3</v>
      </c>
      <c r="C12" s="5" t="str">
        <f>VLOOKUP($B12,'All Teams'!$AR$4:$AV$103,2,FALSE)</f>
        <v>Beth</v>
      </c>
      <c r="D12" s="5" t="str">
        <f>VLOOKUP($B12,'All Teams'!$AR$4:$AV$103,3,FALSE)</f>
        <v>Brown</v>
      </c>
      <c r="E12" s="5" t="str">
        <f>VLOOKUP($B12,'All Teams'!$AR$4:$AV$103,4,FALSE)</f>
        <v>Cleveland</v>
      </c>
      <c r="F12" s="5" t="str">
        <f>VLOOKUP($B12,'All Teams'!$AR$4:$AV$103,5,FALSE)</f>
        <v>SG</v>
      </c>
      <c r="G12" s="25">
        <v>20.07</v>
      </c>
    </row>
    <row r="13" spans="1:10" x14ac:dyDescent="0.25">
      <c r="A13" s="7">
        <f t="shared" si="0"/>
        <v>12</v>
      </c>
      <c r="B13" s="17">
        <v>51</v>
      </c>
      <c r="C13" s="5" t="str">
        <f>VLOOKUP($B13,'All Teams'!$AR$4:$AV$103,2,FALSE)</f>
        <v>Sarah</v>
      </c>
      <c r="D13" s="5" t="str">
        <f>VLOOKUP($B13,'All Teams'!$AR$4:$AV$103,3,FALSE)</f>
        <v>Bell</v>
      </c>
      <c r="E13" s="5" t="str">
        <f>VLOOKUP($B13,'All Teams'!$AR$4:$AV$103,4,FALSE)</f>
        <v>Durham</v>
      </c>
      <c r="F13" s="5" t="str">
        <f>VLOOKUP($B13,'All Teams'!$AR$4:$AV$103,5,FALSE)</f>
        <v>SG</v>
      </c>
      <c r="G13" s="25">
        <v>20.21</v>
      </c>
    </row>
    <row r="14" spans="1:10" x14ac:dyDescent="0.25">
      <c r="A14" s="7">
        <f t="shared" si="0"/>
        <v>13</v>
      </c>
      <c r="B14" s="17">
        <v>47</v>
      </c>
      <c r="C14" s="5" t="str">
        <f>VLOOKUP($B14,'All Teams'!$AR$4:$AV$103,2,FALSE)</f>
        <v xml:space="preserve">Hazelle </v>
      </c>
      <c r="D14" s="5" t="str">
        <f>VLOOKUP($B14,'All Teams'!$AR$4:$AV$103,3,FALSE)</f>
        <v>Webster-Costella</v>
      </c>
      <c r="E14" s="5" t="str">
        <f>VLOOKUP($B14,'All Teams'!$AR$4:$AV$103,4,FALSE)</f>
        <v>Durham</v>
      </c>
      <c r="F14" s="5" t="str">
        <f>VLOOKUP($B14,'All Teams'!$AR$4:$AV$103,5,FALSE)</f>
        <v>SG</v>
      </c>
      <c r="G14" s="25">
        <v>20.399999999999999</v>
      </c>
    </row>
    <row r="15" spans="1:10" x14ac:dyDescent="0.25">
      <c r="A15" s="7">
        <f t="shared" si="0"/>
        <v>14</v>
      </c>
      <c r="B15" s="17">
        <v>49</v>
      </c>
      <c r="C15" s="5" t="str">
        <f>VLOOKUP($B15,'All Teams'!$AR$4:$AV$103,2,FALSE)</f>
        <v xml:space="preserve">Elise </v>
      </c>
      <c r="D15" s="5" t="str">
        <f>VLOOKUP($B15,'All Teams'!$AR$4:$AV$103,3,FALSE)</f>
        <v>Wild</v>
      </c>
      <c r="E15" s="5" t="str">
        <f>VLOOKUP($B15,'All Teams'!$AR$4:$AV$103,4,FALSE)</f>
        <v>Durham</v>
      </c>
      <c r="F15" s="5" t="str">
        <f>VLOOKUP($B15,'All Teams'!$AR$4:$AV$103,5,FALSE)</f>
        <v>SG</v>
      </c>
      <c r="G15" s="25">
        <v>21.03</v>
      </c>
    </row>
    <row r="16" spans="1:10" x14ac:dyDescent="0.25">
      <c r="A16" s="7">
        <f t="shared" si="0"/>
        <v>15</v>
      </c>
      <c r="B16" s="17">
        <v>2</v>
      </c>
      <c r="C16" s="5" t="str">
        <f>VLOOKUP($B16,'All Teams'!$AR$4:$AV$103,2,FALSE)</f>
        <v>Hannah</v>
      </c>
      <c r="D16" s="5" t="str">
        <f>VLOOKUP($B16,'All Teams'!$AR$4:$AV$103,3,FALSE)</f>
        <v>McClen</v>
      </c>
      <c r="E16" s="5" t="str">
        <f>VLOOKUP($B16,'All Teams'!$AR$4:$AV$103,4,FALSE)</f>
        <v>Cleveland</v>
      </c>
      <c r="F16" s="5" t="str">
        <f>VLOOKUP($B16,'All Teams'!$AR$4:$AV$103,5,FALSE)</f>
        <v>SG</v>
      </c>
      <c r="G16" s="25">
        <v>21.31</v>
      </c>
    </row>
    <row r="17" spans="1:7" x14ac:dyDescent="0.25">
      <c r="A17" s="7">
        <f t="shared" si="0"/>
        <v>16</v>
      </c>
      <c r="B17" s="17">
        <v>6</v>
      </c>
      <c r="C17" s="5" t="str">
        <f>VLOOKUP($B17,'All Teams'!$AR$4:$AV$103,2,FALSE)</f>
        <v>Eleanor</v>
      </c>
      <c r="D17" s="5" t="str">
        <f>VLOOKUP($B17,'All Teams'!$AR$4:$AV$103,3,FALSE)</f>
        <v>Mullen</v>
      </c>
      <c r="E17" s="5" t="str">
        <f>VLOOKUP($B17,'All Teams'!$AR$4:$AV$103,4,FALSE)</f>
        <v>Cleveland</v>
      </c>
      <c r="F17" s="5" t="str">
        <f>VLOOKUP($B17,'All Teams'!$AR$4:$AV$103,5,FALSE)</f>
        <v>SG</v>
      </c>
      <c r="G17" s="25">
        <v>21.55</v>
      </c>
    </row>
    <row r="18" spans="1:7" x14ac:dyDescent="0.25">
      <c r="A18" s="7">
        <f t="shared" si="0"/>
        <v>17</v>
      </c>
      <c r="B18" s="17">
        <v>66</v>
      </c>
      <c r="C18" s="5" t="str">
        <f>VLOOKUP($B18,'All Teams'!$AR$4:$AV$103,2,FALSE)</f>
        <v>Caroline</v>
      </c>
      <c r="D18" s="5" t="str">
        <f>VLOOKUP($B18,'All Teams'!$AR$4:$AV$103,3,FALSE)</f>
        <v>Hudson</v>
      </c>
      <c r="E18" s="5" t="str">
        <f>VLOOKUP($B18,'All Teams'!$AR$4:$AV$103,4,FALSE)</f>
        <v>Northumberland</v>
      </c>
      <c r="F18" s="5" t="str">
        <f>VLOOKUP($B18,'All Teams'!$AR$4:$AV$103,5,FALSE)</f>
        <v>SG</v>
      </c>
      <c r="G18" s="25">
        <v>21.58</v>
      </c>
    </row>
    <row r="19" spans="1:7" x14ac:dyDescent="0.25">
      <c r="A19" s="7">
        <f t="shared" si="0"/>
        <v>18</v>
      </c>
      <c r="B19" s="17">
        <v>50</v>
      </c>
      <c r="C19" s="5" t="str">
        <f>VLOOKUP($B19,'All Teams'!$AR$4:$AV$103,2,FALSE)</f>
        <v>Katie</v>
      </c>
      <c r="D19" s="5" t="str">
        <f>VLOOKUP($B19,'All Teams'!$AR$4:$AV$103,3,FALSE)</f>
        <v xml:space="preserve"> Taylor</v>
      </c>
      <c r="E19" s="5" t="str">
        <f>VLOOKUP($B19,'All Teams'!$AR$4:$AV$103,4,FALSE)</f>
        <v>Durham</v>
      </c>
      <c r="F19" s="5" t="str">
        <f>VLOOKUP($B19,'All Teams'!$AR$4:$AV$103,5,FALSE)</f>
        <v>SG</v>
      </c>
      <c r="G19" s="25">
        <v>22.08</v>
      </c>
    </row>
    <row r="20" spans="1:7" x14ac:dyDescent="0.25">
      <c r="A20" s="7">
        <f t="shared" si="0"/>
        <v>19</v>
      </c>
      <c r="B20" s="17">
        <v>84</v>
      </c>
      <c r="C20" s="5" t="str">
        <f>VLOOKUP($B20,'All Teams'!$AR$4:$AV$103,2,FALSE)</f>
        <v>Maria</v>
      </c>
      <c r="D20" s="5" t="str">
        <f>VLOOKUP($B20,'All Teams'!$AR$4:$AV$103,3,FALSE)</f>
        <v>Mastrolonardo</v>
      </c>
      <c r="E20" s="5" t="str">
        <f>VLOOKUP($B20,'All Teams'!$AR$4:$AV$103,4,FALSE)</f>
        <v>North Yorkshire</v>
      </c>
      <c r="F20" s="5" t="str">
        <f>VLOOKUP($B20,'All Teams'!$AR$4:$AV$103,5,FALSE)</f>
        <v>SG</v>
      </c>
      <c r="G20" s="25">
        <v>22.34</v>
      </c>
    </row>
    <row r="21" spans="1:7" x14ac:dyDescent="0.25">
      <c r="A21" s="7">
        <f t="shared" si="0"/>
        <v>20</v>
      </c>
      <c r="B21" s="17">
        <v>4</v>
      </c>
      <c r="C21" s="5" t="str">
        <f>VLOOKUP($B21,'All Teams'!$AR$4:$AV$103,2,FALSE)</f>
        <v>Catherine</v>
      </c>
      <c r="D21" s="5" t="str">
        <f>VLOOKUP($B21,'All Teams'!$AR$4:$AV$103,3,FALSE)</f>
        <v>Wilson</v>
      </c>
      <c r="E21" s="5" t="str">
        <f>VLOOKUP($B21,'All Teams'!$AR$4:$AV$103,4,FALSE)</f>
        <v>Cleveland</v>
      </c>
      <c r="F21" s="5" t="str">
        <f>VLOOKUP($B21,'All Teams'!$AR$4:$AV$103,5,FALSE)</f>
        <v>SG</v>
      </c>
      <c r="G21" s="25">
        <v>22.48</v>
      </c>
    </row>
  </sheetData>
  <sheetProtection selectLockedCells="1"/>
  <conditionalFormatting sqref="B3">
    <cfRule type="cellIs" dxfId="2" priority="3" operator="equal">
      <formula>SMALL($J$7:$J$11,1)</formula>
    </cfRule>
  </conditionalFormatting>
  <conditionalFormatting sqref="J7:J11">
    <cfRule type="cellIs" dxfId="1" priority="1" operator="equal">
      <formula>SMALL($J$7:$J$11,3)</formula>
    </cfRule>
    <cfRule type="cellIs" dxfId="0" priority="2" operator="equal">
      <formula>SMALL($J$7:$J$11,2)</formula>
    </cfRule>
  </conditionalFormatting>
  <pageMargins left="0.7" right="0.7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Over All Results</vt:lpstr>
      <vt:lpstr>MB Results</vt:lpstr>
      <vt:lpstr>MG Results</vt:lpstr>
      <vt:lpstr>JB Results</vt:lpstr>
      <vt:lpstr>JG Results</vt:lpstr>
      <vt:lpstr>IB Results</vt:lpstr>
      <vt:lpstr>IG Results</vt:lpstr>
      <vt:lpstr>SB Results</vt:lpstr>
      <vt:lpstr>SG Results</vt:lpstr>
      <vt:lpstr>All Teams</vt:lpstr>
      <vt:lpstr>'All Teams'!Print_Area</vt:lpstr>
      <vt:lpstr>'IB Results'!Print_Area</vt:lpstr>
      <vt:lpstr>'IG Results'!Print_Area</vt:lpstr>
      <vt:lpstr>'JB Results'!Print_Area</vt:lpstr>
      <vt:lpstr>'JG Results'!Print_Area</vt:lpstr>
      <vt:lpstr>'MB Results'!Print_Area</vt:lpstr>
      <vt:lpstr>'MG Results'!Print_Area</vt:lpstr>
      <vt:lpstr>'Over All Results'!Print_Area</vt:lpstr>
      <vt:lpstr>'SB Results'!Print_Area</vt:lpstr>
      <vt:lpstr>'SG Results'!Print_Area</vt:lpstr>
    </vt:vector>
  </TitlesOfParts>
  <Company>Laurence Jackson School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Bayston Matthew</dc:creator>
  <cp:lastModifiedBy>Paul</cp:lastModifiedBy>
  <cp:lastPrinted>2013-02-09T15:03:32Z</cp:lastPrinted>
  <dcterms:created xsi:type="dcterms:W3CDTF">2012-11-15T14:27:23Z</dcterms:created>
  <dcterms:modified xsi:type="dcterms:W3CDTF">2013-02-11T18:16:37Z</dcterms:modified>
</cp:coreProperties>
</file>